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thinkpad\Desktop\2015秋季党建基金\12月结项\"/>
    </mc:Choice>
  </mc:AlternateContent>
  <bookViews>
    <workbookView xWindow="0" yWindow="0" windowWidth="21495" windowHeight="10425" tabRatio="889" firstSheet="2" activeTab="2"/>
  </bookViews>
  <sheets>
    <sheet name="审批总表" sheetId="1" state="hidden" r:id="rId1"/>
    <sheet name="公示版" sheetId="3" state="hidden" r:id="rId2"/>
    <sheet name="01教育审批" sheetId="4" r:id="rId3"/>
    <sheet name="02哲学审批" sheetId="5" r:id="rId4"/>
    <sheet name="03经管审批" sheetId="6" r:id="rId5"/>
    <sheet name="04法学审批" sheetId="7" r:id="rId6"/>
    <sheet name="05心理审批" sheetId="8" r:id="rId7"/>
    <sheet name="06体育审批" sheetId="9" r:id="rId8"/>
    <sheet name="07文学审批" sheetId="10" r:id="rId9"/>
    <sheet name="08外文审批" sheetId="11" r:id="rId10"/>
    <sheet name="09艺传审批" sheetId="12" r:id="rId11"/>
    <sheet name="10历史审批" sheetId="13" r:id="rId12"/>
    <sheet name="11数科审批" sheetId="14" r:id="rId13"/>
    <sheet name="12物理审批" sheetId="15" r:id="rId14"/>
    <sheet name="13化学审批" sheetId="16" r:id="rId15"/>
    <sheet name="14天文审批" sheetId="17" r:id="rId16"/>
    <sheet name="15地遥审批" sheetId="18" r:id="rId17"/>
    <sheet name="16环境审批" sheetId="19" r:id="rId18"/>
    <sheet name="17资源审批" sheetId="20" r:id="rId19"/>
    <sheet name="18生科审批" sheetId="21" r:id="rId20"/>
    <sheet name="19信科审批" sheetId="22" r:id="rId21"/>
    <sheet name="20马院审批" sheetId="23" r:id="rId22"/>
    <sheet name="21政管审批" sheetId="24" r:id="rId23"/>
    <sheet name="22核科审批" sheetId="25" r:id="rId24"/>
    <sheet name="23汉院审批" sheetId="26" r:id="rId25"/>
    <sheet name="25脑科审批" sheetId="27" r:id="rId26"/>
    <sheet name="24经资审批" sheetId="28" r:id="rId27"/>
    <sheet name="26古籍审批" sheetId="29" r:id="rId28"/>
    <sheet name="27水科审批" sheetId="30" r:id="rId29"/>
    <sheet name="28社发审批" sheetId="31" r:id="rId30"/>
    <sheet name="29减灾审批" sheetId="32" r:id="rId31"/>
    <sheet name="30全球审批" sheetId="33" r:id="rId32"/>
    <sheet name="31系统审批" sheetId="34" r:id="rId33"/>
    <sheet name="32统计审批" sheetId="35" r:id="rId34"/>
    <sheet name="33新闻审批" sheetId="36" r:id="rId35"/>
    <sheet name="34社会审批" sheetId="37" r:id="rId36"/>
    <sheet name="35协同审批" sheetId="38" r:id="rId37"/>
    <sheet name="01" sheetId="40" state="hidden" r:id="rId38"/>
    <sheet name="02" sheetId="41" state="hidden" r:id="rId39"/>
    <sheet name="03" sheetId="42" state="hidden" r:id="rId40"/>
    <sheet name="04" sheetId="43" state="hidden" r:id="rId41"/>
    <sheet name="05" sheetId="44" state="hidden" r:id="rId42"/>
    <sheet name="06" sheetId="45" state="hidden" r:id="rId43"/>
    <sheet name="07" sheetId="46" state="hidden" r:id="rId44"/>
    <sheet name="08" sheetId="47" state="hidden" r:id="rId45"/>
    <sheet name="09" sheetId="48" state="hidden" r:id="rId46"/>
    <sheet name="10" sheetId="49" state="hidden" r:id="rId47"/>
    <sheet name="11" sheetId="50" state="hidden" r:id="rId48"/>
    <sheet name="12" sheetId="51" state="hidden" r:id="rId49"/>
    <sheet name="13" sheetId="52" state="hidden" r:id="rId50"/>
    <sheet name="14" sheetId="53" state="hidden" r:id="rId51"/>
    <sheet name="15" sheetId="54" state="hidden" r:id="rId52"/>
    <sheet name="16" sheetId="55" state="hidden" r:id="rId53"/>
    <sheet name="17" sheetId="56" state="hidden" r:id="rId54"/>
    <sheet name="18" sheetId="57" state="hidden" r:id="rId55"/>
    <sheet name="19" sheetId="58" state="hidden" r:id="rId56"/>
    <sheet name="20" sheetId="59" state="hidden" r:id="rId57"/>
    <sheet name="21" sheetId="60" state="hidden" r:id="rId58"/>
    <sheet name="22" sheetId="61" state="hidden" r:id="rId59"/>
    <sheet name="23" sheetId="62" state="hidden" r:id="rId60"/>
    <sheet name="24" sheetId="63" state="hidden" r:id="rId61"/>
    <sheet name="25" sheetId="64" state="hidden" r:id="rId62"/>
    <sheet name="26" sheetId="65" state="hidden" r:id="rId63"/>
    <sheet name="27" sheetId="66" state="hidden" r:id="rId64"/>
    <sheet name="28" sheetId="67" state="hidden" r:id="rId65"/>
    <sheet name="29" sheetId="68" state="hidden" r:id="rId66"/>
    <sheet name="30" sheetId="69" state="hidden" r:id="rId67"/>
    <sheet name="31" sheetId="70" state="hidden" r:id="rId68"/>
    <sheet name="32" sheetId="71" state="hidden" r:id="rId69"/>
    <sheet name="33" sheetId="72" state="hidden" r:id="rId70"/>
    <sheet name="34" sheetId="73" state="hidden" r:id="rId71"/>
    <sheet name="Sheet3" sheetId="74" state="hidden" r:id="rId72"/>
    <sheet name="10历史" sheetId="75" state="hidden" r:id="rId73"/>
    <sheet name="11数科" sheetId="76" state="hidden" r:id="rId74"/>
    <sheet name="12物理" sheetId="77" state="hidden" r:id="rId75"/>
    <sheet name="13化学" sheetId="78" state="hidden" r:id="rId76"/>
    <sheet name="14天文" sheetId="79" state="hidden" r:id="rId77"/>
    <sheet name="15地遥" sheetId="80" state="hidden" r:id="rId78"/>
    <sheet name="16环境" sheetId="81" state="hidden" r:id="rId79"/>
    <sheet name="17资源" sheetId="82" state="hidden" r:id="rId80"/>
    <sheet name="18生科" sheetId="83" state="hidden" r:id="rId81"/>
    <sheet name="19信息" sheetId="84" state="hidden" r:id="rId82"/>
    <sheet name="20政管" sheetId="85" state="hidden" r:id="rId83"/>
    <sheet name="21马院" sheetId="86" state="hidden" r:id="rId84"/>
    <sheet name="22核科" sheetId="87" state="hidden" r:id="rId85"/>
    <sheet name="23汉院" sheetId="88" state="hidden" r:id="rId86"/>
    <sheet name="24经资" sheetId="89" state="hidden" r:id="rId87"/>
    <sheet name="25脑院" sheetId="90" state="hidden" r:id="rId88"/>
    <sheet name="26古籍" sheetId="91" state="hidden" r:id="rId89"/>
    <sheet name="27水科" sheetId="92" state="hidden" r:id="rId90"/>
    <sheet name="28社发" sheetId="93" state="hidden" r:id="rId91"/>
    <sheet name="29减灾" sheetId="94" state="hidden" r:id="rId92"/>
    <sheet name="30全球" sheetId="95" state="hidden" r:id="rId93"/>
    <sheet name="31系统" sheetId="96" state="hidden" r:id="rId94"/>
    <sheet name="32国民核算" sheetId="97" state="hidden" r:id="rId95"/>
  </sheets>
  <externalReferences>
    <externalReference r:id="rId96"/>
  </externalReferences>
  <definedNames>
    <definedName name="_xlnm._FilterDatabase" localSheetId="2" hidden="1">'01教育审批'!$I$1:$I$70</definedName>
    <definedName name="_xlnm._FilterDatabase" localSheetId="3" hidden="1">'02哲学审批'!$I$1:$I$26</definedName>
    <definedName name="_xlnm._FilterDatabase" localSheetId="4" hidden="1">'03经管审批'!$I$1:$I$17</definedName>
    <definedName name="_xlnm._FilterDatabase" localSheetId="5" hidden="1">'04法学审批'!$A$2:$J$14</definedName>
    <definedName name="_xlnm._FilterDatabase" localSheetId="6" hidden="1">'05心理审批'!$A$2:$J$11</definedName>
    <definedName name="_xlnm._FilterDatabase" localSheetId="7" hidden="1">'06体育审批'!$A$2:$J$13</definedName>
    <definedName name="_xlnm._FilterDatabase" localSheetId="8" hidden="1">'07文学审批'!$I$1:$I$19</definedName>
    <definedName name="_xlnm._FilterDatabase" localSheetId="9" hidden="1">'08外文审批'!$I$1:$I$21</definedName>
    <definedName name="_xlnm._FilterDatabase" localSheetId="10" hidden="1">'09艺传审批'!$A$1:$J$17</definedName>
    <definedName name="_xlnm._FilterDatabase" localSheetId="11" hidden="1">'10历史审批'!$A$1:$J$24</definedName>
    <definedName name="_xlnm._FilterDatabase" localSheetId="12" hidden="1">'11数科审批'!$I$1:$I$25</definedName>
    <definedName name="_xlnm._FilterDatabase" localSheetId="13" hidden="1">'12物理审批'!$A$1:$J$18</definedName>
    <definedName name="_xlnm._FilterDatabase" localSheetId="14" hidden="1">'13化学审批'!$A$1:$J$21</definedName>
    <definedName name="_xlnm._FilterDatabase" localSheetId="16" hidden="1">'15地遥审批'!$A$1:$J$18</definedName>
    <definedName name="_xlnm._FilterDatabase" localSheetId="17" hidden="1">'16环境审批'!$A$2:$J$6</definedName>
    <definedName name="_xlnm._FilterDatabase" localSheetId="18" hidden="1">'17资源审批'!$I$1:$I$15</definedName>
    <definedName name="_xlnm._FilterDatabase" localSheetId="19" hidden="1">'18生科审批'!$I$1:$I$22</definedName>
    <definedName name="_xlnm._FilterDatabase" localSheetId="20" hidden="1">'19信科审批'!$A$1:$J$12</definedName>
    <definedName name="_xlnm._FilterDatabase" localSheetId="22" hidden="1">'21政管审批'!$A$1:$J$26</definedName>
    <definedName name="_xlnm._FilterDatabase" localSheetId="23" hidden="1">'22核科审批'!$I$1:$I$11</definedName>
    <definedName name="_xlnm._FilterDatabase" localSheetId="24" hidden="1">'23汉院审批'!$A$1:$J$12</definedName>
    <definedName name="_xlnm._FilterDatabase" localSheetId="26" hidden="1">'24经资审批'!$A$2:$J$5</definedName>
    <definedName name="_xlnm._FilterDatabase" localSheetId="25" hidden="1">'25脑科审批'!$I$1:$I$7</definedName>
    <definedName name="_xlnm._FilterDatabase" localSheetId="28" hidden="1">'27水科审批'!$A$1:$J$14</definedName>
    <definedName name="_xlnm._FilterDatabase" localSheetId="29" hidden="1">'28社发审批'!$A$1:$J$12</definedName>
    <definedName name="_xlnm._FilterDatabase" localSheetId="30" hidden="1">'29减灾审批'!$A$2:$J$13</definedName>
    <definedName name="_xlnm._FilterDatabase" localSheetId="31" hidden="1">'30全球审批'!$A$1:$J$18</definedName>
    <definedName name="_xlnm._FilterDatabase" localSheetId="32" hidden="1">'31系统审批'!$A$2:$J$6</definedName>
    <definedName name="_xlnm._FilterDatabase" localSheetId="33" hidden="1">'32统计审批'!$A$2:$J$6</definedName>
    <definedName name="_xlnm._FilterDatabase" localSheetId="34" hidden="1">'33新闻审批'!$A$2:$J$8</definedName>
    <definedName name="_xlnm._FilterDatabase" localSheetId="35" hidden="1">'34社会审批'!$A$2:$J$11</definedName>
    <definedName name="_xlnm._FilterDatabase" localSheetId="36" hidden="1">'35协同审批'!$A$2:$J$5</definedName>
    <definedName name="_xlnm._FilterDatabase" localSheetId="1" hidden="1">公示版!$K$1:$K$931</definedName>
    <definedName name="_xlnm.Print_Area" localSheetId="37">'01'!$A$1:$L$63</definedName>
    <definedName name="_xlnm.Print_Area" localSheetId="38">'02'!$A$1:$L$31</definedName>
    <definedName name="_xlnm.Print_Area" localSheetId="39">'03'!$A$1:$L$26</definedName>
    <definedName name="_xlnm.Print_Area" localSheetId="40">'04'!$A$1:$L$20</definedName>
    <definedName name="_xlnm.Print_Area" localSheetId="41">'05'!$A$1:$L$17</definedName>
    <definedName name="_xlnm.Print_Area" localSheetId="42">'06'!$A$1:$L$19</definedName>
    <definedName name="_xlnm.Print_Area" localSheetId="43">'07'!$A$1:$L$31</definedName>
    <definedName name="_xlnm.Print_Area" localSheetId="44">'08'!$A$1:$L$35</definedName>
    <definedName name="_xlnm.Print_Area" localSheetId="45">'09'!$A$1:$L$19</definedName>
    <definedName name="_xlnm.Print_Area" localSheetId="46">'10'!$A$1:$K$30</definedName>
    <definedName name="_xlnm.Print_Area" localSheetId="72">'10历史'!$A$1:$M$17</definedName>
    <definedName name="_xlnm.Print_Area" localSheetId="47">'11'!$A$1:$L$14</definedName>
    <definedName name="_xlnm.Print_Area" localSheetId="73">'11数科'!$A$1:$M$11</definedName>
    <definedName name="_xlnm.Print_Area" localSheetId="74">'12物理'!$A$1:$M$17</definedName>
    <definedName name="_xlnm.Print_Area" localSheetId="75">'13化学'!$A$1:$M$19</definedName>
    <definedName name="_xlnm.Print_Area" localSheetId="76">'14天文'!$A$1:$M$5</definedName>
    <definedName name="_xlnm.Print_Area" localSheetId="77">'15地遥'!$A$1:$M$11</definedName>
    <definedName name="_xlnm.Print_Area" localSheetId="78">'16环境'!$A$1:$M$5</definedName>
    <definedName name="_xlnm.Print_Area" localSheetId="79">'17资源'!$A$1:$M$15</definedName>
    <definedName name="_xlnm.Print_Area" localSheetId="80">'18生科'!$A$1:$M$28</definedName>
    <definedName name="_xlnm.Print_Area" localSheetId="81">'19信息'!$A$1:$M$10</definedName>
    <definedName name="_xlnm.Print_Area" localSheetId="82">'20政管'!$A$1:$M$22</definedName>
    <definedName name="_xlnm.Print_Area" localSheetId="83">'21马院'!$A$1:$M$14</definedName>
    <definedName name="_xlnm.Print_Area" localSheetId="84">'22核科'!$A$1:$M$10</definedName>
    <definedName name="_xlnm.Print_Area" localSheetId="85">'23汉院'!$A$1:$M$14</definedName>
    <definedName name="_xlnm.Print_Area" localSheetId="86">'24经资'!$A$1:$M$4</definedName>
    <definedName name="_xlnm.Print_Area" localSheetId="87">'25脑院'!$A$1:$M$5</definedName>
    <definedName name="_xlnm.Print_Area" localSheetId="88">'26古籍'!$A$1:$M$4</definedName>
    <definedName name="_xlnm.Print_Area" localSheetId="89">'27水科'!$A$1:$M$7</definedName>
    <definedName name="_xlnm.Print_Area" localSheetId="90">'28社发'!$A$1:$M$10</definedName>
    <definedName name="_xlnm.Print_Area" localSheetId="91">'29减灾'!$A$1:$M$11</definedName>
    <definedName name="_xlnm.Print_Area" localSheetId="92">'30全球'!$A$1:$M$18</definedName>
    <definedName name="_xlnm.Print_Area" localSheetId="93">'31系统'!$A$1:$M$5</definedName>
    <definedName name="_xlnm.Print_Area" localSheetId="94">'32国民核算'!$A$1:$M$4</definedName>
  </definedNames>
  <calcPr calcId="162913" concurrentCalc="0"/>
</workbook>
</file>

<file path=xl/calcChain.xml><?xml version="1.0" encoding="utf-8"?>
<calcChain xmlns="http://schemas.openxmlformats.org/spreadsheetml/2006/main">
  <c r="H13" i="32" l="1"/>
  <c r="H22" i="21"/>
  <c r="H18" i="18"/>
  <c r="H18" i="33"/>
  <c r="H13" i="26"/>
  <c r="H70" i="4"/>
  <c r="H9" i="36"/>
  <c r="H6" i="35"/>
  <c r="H7" i="34"/>
  <c r="H12" i="31"/>
  <c r="H14" i="30"/>
  <c r="H6" i="28"/>
  <c r="H8" i="27"/>
  <c r="H11" i="25"/>
  <c r="H26" i="24"/>
  <c r="H12" i="22"/>
  <c r="H15" i="20"/>
  <c r="H5" i="17"/>
  <c r="H21" i="16"/>
  <c r="H18" i="15"/>
  <c r="H9" i="14"/>
  <c r="H24" i="13"/>
  <c r="H17" i="12"/>
  <c r="H21" i="11"/>
  <c r="H19" i="10"/>
  <c r="H17" i="6"/>
  <c r="H13" i="9"/>
  <c r="H15" i="7"/>
  <c r="H12" i="8"/>
  <c r="H26" i="5"/>
  <c r="G13" i="30"/>
  <c r="F13" i="30"/>
  <c r="E13" i="30"/>
  <c r="G12" i="30"/>
  <c r="F12" i="30"/>
  <c r="E12" i="30"/>
  <c r="G11" i="30"/>
  <c r="F11" i="30"/>
  <c r="E11" i="30"/>
  <c r="G10" i="30"/>
  <c r="F10" i="30"/>
  <c r="E10" i="30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6" i="74"/>
  <c r="F5" i="74"/>
  <c r="F4" i="74"/>
  <c r="D4" i="74"/>
  <c r="C4" i="74"/>
  <c r="D16" i="73"/>
  <c r="J11" i="73"/>
  <c r="J10" i="73"/>
  <c r="J9" i="73"/>
  <c r="J8" i="73"/>
  <c r="J6" i="73"/>
  <c r="J5" i="73"/>
  <c r="J4" i="73"/>
  <c r="J3" i="73"/>
  <c r="D17" i="73"/>
  <c r="J5" i="71"/>
  <c r="J4" i="71"/>
  <c r="J3" i="71"/>
  <c r="D11" i="71"/>
  <c r="D11" i="70"/>
  <c r="J5" i="70"/>
  <c r="D12" i="70"/>
  <c r="J4" i="70"/>
  <c r="J3" i="70"/>
  <c r="D24" i="69"/>
  <c r="J19" i="69"/>
  <c r="J18" i="69"/>
  <c r="J17" i="69"/>
  <c r="J16" i="69"/>
  <c r="J14" i="69"/>
  <c r="J13" i="69"/>
  <c r="J12" i="69"/>
  <c r="J10" i="69"/>
  <c r="J9" i="69"/>
  <c r="J8" i="69"/>
  <c r="J7" i="69"/>
  <c r="J5" i="69"/>
  <c r="J4" i="69"/>
  <c r="J3" i="69"/>
  <c r="D25" i="69"/>
  <c r="D16" i="68"/>
  <c r="K11" i="68"/>
  <c r="K9" i="68"/>
  <c r="K8" i="68"/>
  <c r="K7" i="68"/>
  <c r="K6" i="68"/>
  <c r="K4" i="68"/>
  <c r="K3" i="68"/>
  <c r="D17" i="68"/>
  <c r="D18" i="67"/>
  <c r="J12" i="67"/>
  <c r="J10" i="67"/>
  <c r="J9" i="67"/>
  <c r="J8" i="67"/>
  <c r="J7" i="67"/>
  <c r="J6" i="67"/>
  <c r="J5" i="67"/>
  <c r="J4" i="67"/>
  <c r="J3" i="67"/>
  <c r="J9" i="66"/>
  <c r="J8" i="66"/>
  <c r="J7" i="66"/>
  <c r="J6" i="66"/>
  <c r="J5" i="66"/>
  <c r="J4" i="66"/>
  <c r="J3" i="66"/>
  <c r="J4" i="65"/>
  <c r="D10" i="65"/>
  <c r="J3" i="65"/>
  <c r="J7" i="64"/>
  <c r="J6" i="64"/>
  <c r="J5" i="64"/>
  <c r="J4" i="64"/>
  <c r="J3" i="64"/>
  <c r="D13" i="64"/>
  <c r="J5" i="63"/>
  <c r="J4" i="63"/>
  <c r="J3" i="63"/>
  <c r="D19" i="62"/>
  <c r="J14" i="62"/>
  <c r="J13" i="62"/>
  <c r="J12" i="62"/>
  <c r="J11" i="62"/>
  <c r="J10" i="62"/>
  <c r="J9" i="62"/>
  <c r="J8" i="62"/>
  <c r="J7" i="62"/>
  <c r="J6" i="62"/>
  <c r="J5" i="62"/>
  <c r="J10" i="61"/>
  <c r="J9" i="61"/>
  <c r="J8" i="61"/>
  <c r="J7" i="61"/>
  <c r="J6" i="61"/>
  <c r="J5" i="61"/>
  <c r="J4" i="61"/>
  <c r="J3" i="61"/>
  <c r="D32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3" i="60"/>
  <c r="J12" i="60"/>
  <c r="J11" i="60"/>
  <c r="J10" i="60"/>
  <c r="J8" i="60"/>
  <c r="J7" i="60"/>
  <c r="J6" i="60"/>
  <c r="J5" i="60"/>
  <c r="J3" i="60"/>
  <c r="D18" i="59"/>
  <c r="K12" i="59"/>
  <c r="K11" i="59"/>
  <c r="K10" i="59"/>
  <c r="K9" i="59"/>
  <c r="K8" i="59"/>
  <c r="K6" i="59"/>
  <c r="K5" i="59"/>
  <c r="K4" i="59"/>
  <c r="K3" i="59"/>
  <c r="J12" i="58"/>
  <c r="J11" i="58"/>
  <c r="J10" i="58"/>
  <c r="J9" i="58"/>
  <c r="J8" i="58"/>
  <c r="J7" i="58"/>
  <c r="J6" i="58"/>
  <c r="J4" i="58"/>
  <c r="J3" i="58"/>
  <c r="D25" i="57"/>
  <c r="J14" i="56"/>
  <c r="J13" i="56"/>
  <c r="J12" i="56"/>
  <c r="J11" i="56"/>
  <c r="J10" i="56"/>
  <c r="J9" i="56"/>
  <c r="J8" i="56"/>
  <c r="J7" i="56"/>
  <c r="J6" i="56"/>
  <c r="J5" i="56"/>
  <c r="J4" i="56"/>
  <c r="J3" i="56"/>
  <c r="D20" i="56"/>
  <c r="D11" i="55"/>
  <c r="D22" i="54"/>
  <c r="J17" i="54"/>
  <c r="J16" i="54"/>
  <c r="J15" i="54"/>
  <c r="J14" i="54"/>
  <c r="J13" i="54"/>
  <c r="J12" i="54"/>
  <c r="J10" i="54"/>
  <c r="D23" i="54"/>
  <c r="J9" i="54"/>
  <c r="J8" i="54"/>
  <c r="J7" i="54"/>
  <c r="J6" i="54"/>
  <c r="J5" i="54"/>
  <c r="J4" i="54"/>
  <c r="J3" i="54"/>
  <c r="D10" i="53"/>
  <c r="J4" i="53"/>
  <c r="J3" i="53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J6" i="52"/>
  <c r="J5" i="52"/>
  <c r="J4" i="52"/>
  <c r="J3" i="52"/>
  <c r="D24" i="51"/>
  <c r="J19" i="51"/>
  <c r="J18" i="51"/>
  <c r="J17" i="51"/>
  <c r="J15" i="51"/>
  <c r="J14" i="51"/>
  <c r="J13" i="51"/>
  <c r="J12" i="51"/>
  <c r="J11" i="51"/>
  <c r="J10" i="51"/>
  <c r="J9" i="51"/>
  <c r="J8" i="51"/>
  <c r="J7" i="51"/>
  <c r="J6" i="51"/>
  <c r="J4" i="51"/>
  <c r="J3" i="51"/>
  <c r="D25" i="51"/>
  <c r="J8" i="50"/>
  <c r="J7" i="50"/>
  <c r="J6" i="50"/>
  <c r="J5" i="50"/>
  <c r="J4" i="50"/>
  <c r="J3" i="50"/>
  <c r="D14" i="50"/>
  <c r="H261" i="49"/>
  <c r="D30" i="49"/>
  <c r="D29" i="49"/>
  <c r="I265" i="48"/>
  <c r="D24" i="48"/>
  <c r="J19" i="48"/>
  <c r="J18" i="48"/>
  <c r="J17" i="48"/>
  <c r="J16" i="48"/>
  <c r="J15" i="48"/>
  <c r="J14" i="48"/>
  <c r="J12" i="48"/>
  <c r="J10" i="48"/>
  <c r="J9" i="48"/>
  <c r="J8" i="48"/>
  <c r="J7" i="48"/>
  <c r="J5" i="48"/>
  <c r="J4" i="48"/>
  <c r="J3" i="48"/>
  <c r="I294" i="47"/>
  <c r="D34" i="47"/>
  <c r="J28" i="47"/>
  <c r="J27" i="47"/>
  <c r="J25" i="47"/>
  <c r="J22" i="47"/>
  <c r="J20" i="47"/>
  <c r="J19" i="47"/>
  <c r="J18" i="47"/>
  <c r="J17" i="47"/>
  <c r="J16" i="47"/>
  <c r="J15" i="47"/>
  <c r="J14" i="47"/>
  <c r="J12" i="47"/>
  <c r="J10" i="47"/>
  <c r="J9" i="47"/>
  <c r="J7" i="47"/>
  <c r="J5" i="47"/>
  <c r="J4" i="47"/>
  <c r="J3" i="47"/>
  <c r="I308" i="46"/>
  <c r="D30" i="46"/>
  <c r="J25" i="46"/>
  <c r="J22" i="46"/>
  <c r="J21" i="46"/>
  <c r="J20" i="46"/>
  <c r="J19" i="46"/>
  <c r="J18" i="46"/>
  <c r="J17" i="46"/>
  <c r="J16" i="46"/>
  <c r="J15" i="46"/>
  <c r="J13" i="46"/>
  <c r="J12" i="46"/>
  <c r="J11" i="46"/>
  <c r="J10" i="46"/>
  <c r="J9" i="46"/>
  <c r="J7" i="46"/>
  <c r="D31" i="46"/>
  <c r="J6" i="46"/>
  <c r="J4" i="46"/>
  <c r="J3" i="46"/>
  <c r="D18" i="45"/>
  <c r="J13" i="45"/>
  <c r="J12" i="45"/>
  <c r="J11" i="45"/>
  <c r="J10" i="45"/>
  <c r="J8" i="45"/>
  <c r="J7" i="45"/>
  <c r="J6" i="45"/>
  <c r="J5" i="45"/>
  <c r="J4" i="45"/>
  <c r="J3" i="45"/>
  <c r="D19" i="45"/>
  <c r="J11" i="44"/>
  <c r="J10" i="44"/>
  <c r="J9" i="44"/>
  <c r="J8" i="44"/>
  <c r="J7" i="44"/>
  <c r="J6" i="44"/>
  <c r="J5" i="44"/>
  <c r="J4" i="44"/>
  <c r="D17" i="44"/>
  <c r="J3" i="44"/>
  <c r="J14" i="43"/>
  <c r="J13" i="43"/>
  <c r="J12" i="43"/>
  <c r="J11" i="43"/>
  <c r="J10" i="43"/>
  <c r="J9" i="43"/>
  <c r="J8" i="43"/>
  <c r="J7" i="43"/>
  <c r="J6" i="43"/>
  <c r="J5" i="43"/>
  <c r="J4" i="43"/>
  <c r="J3" i="43"/>
  <c r="D20" i="43"/>
  <c r="D24" i="42"/>
  <c r="J18" i="42"/>
  <c r="J17" i="42"/>
  <c r="J16" i="42"/>
  <c r="J14" i="42"/>
  <c r="J13" i="42"/>
  <c r="J12" i="42"/>
  <c r="J11" i="42"/>
  <c r="J10" i="42"/>
  <c r="J9" i="42"/>
  <c r="J7" i="42"/>
  <c r="J6" i="42"/>
  <c r="J5" i="42"/>
  <c r="J4" i="42"/>
  <c r="J3" i="42"/>
  <c r="D25" i="42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/>
  <c r="J5" i="41"/>
  <c r="J4" i="41"/>
  <c r="J3" i="41"/>
  <c r="D31" i="41"/>
  <c r="D80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6" i="40"/>
  <c r="J15" i="40"/>
  <c r="J12" i="40"/>
  <c r="J11" i="40"/>
  <c r="J10" i="40"/>
  <c r="J9" i="40"/>
  <c r="J8" i="40"/>
  <c r="J7" i="40"/>
  <c r="J6" i="40"/>
  <c r="J5" i="40"/>
  <c r="J4" i="40"/>
  <c r="J3" i="40"/>
  <c r="D81" i="40"/>
  <c r="H14" i="23"/>
  <c r="H6" i="19"/>
  <c r="C463" i="3"/>
  <c r="B463" i="3"/>
  <c r="M438" i="1"/>
  <c r="B86" i="1"/>
  <c r="D35" i="47"/>
  <c r="D19" i="59"/>
  <c r="D16" i="61"/>
  <c r="D20" i="62"/>
  <c r="D33" i="60"/>
  <c r="D25" i="48"/>
  <c r="D11" i="63"/>
  <c r="D26" i="52"/>
  <c r="D19" i="67"/>
  <c r="D15" i="66"/>
  <c r="D18" i="58"/>
</calcChain>
</file>

<file path=xl/sharedStrings.xml><?xml version="1.0" encoding="utf-8"?>
<sst xmlns="http://schemas.openxmlformats.org/spreadsheetml/2006/main" count="11343" uniqueCount="3677">
  <si>
    <t>2015年春季党建基金项目审批汇总表（3月）</t>
  </si>
  <si>
    <t>申报数</t>
  </si>
  <si>
    <t>审批数</t>
  </si>
  <si>
    <t>党支部名称</t>
  </si>
  <si>
    <t>项目类型</t>
  </si>
  <si>
    <t>项目名称</t>
  </si>
  <si>
    <t>负责人</t>
  </si>
  <si>
    <t>联系方式</t>
  </si>
  <si>
    <t>计划提交</t>
  </si>
  <si>
    <t>项目编号</t>
  </si>
  <si>
    <t>申请额度</t>
  </si>
  <si>
    <t>审批金额</t>
  </si>
  <si>
    <t>审批意见</t>
  </si>
  <si>
    <t>备注</t>
  </si>
  <si>
    <t>教育</t>
  </si>
  <si>
    <t>14硕第一党支部</t>
  </si>
  <si>
    <t>“清明时节，鲜花祭故”   之清明献花</t>
  </si>
  <si>
    <t xml:space="preserve">武雅静 </t>
  </si>
  <si>
    <t>√</t>
  </si>
  <si>
    <t>15A10101</t>
  </si>
  <si>
    <t>加强组织协调，注意安全；支部联合举办，加强支持力度</t>
  </si>
  <si>
    <t>“巍巍师大，见微知著”之校史馆参观</t>
  </si>
  <si>
    <t>朱月华</t>
  </si>
  <si>
    <t>15A20102</t>
  </si>
  <si>
    <t>建议充实活动内容，加强校史校情教育</t>
  </si>
  <si>
    <t>“交流、共建、提升”之户外拓展</t>
  </si>
  <si>
    <t>杨泽宇</t>
  </si>
  <si>
    <t>15A30103</t>
  </si>
  <si>
    <t>明确目的地</t>
  </si>
  <si>
    <t>思想碰撞之微党课交流</t>
  </si>
  <si>
    <t>张晓丽</t>
  </si>
  <si>
    <t>15A20104</t>
  </si>
  <si>
    <t>建议3月底4月初开展</t>
  </si>
  <si>
    <t>14硕第二党支部</t>
  </si>
  <si>
    <t>“培育和践行社会主义核心价值观”主题教育活动</t>
  </si>
  <si>
    <t>曹昌健</t>
  </si>
  <si>
    <t>15A10105</t>
  </si>
  <si>
    <t>建议细化方案</t>
  </si>
  <si>
    <t>“学理论·读经典·议时事”主题沙龙活动</t>
  </si>
  <si>
    <t>15A20106</t>
  </si>
  <si>
    <t>纪念抗战主题建议秋季学期开展</t>
  </si>
  <si>
    <t>“成才表率”党支部学风建设共建活动</t>
  </si>
  <si>
    <t>15A50107</t>
  </si>
  <si>
    <t>建议细化方案，确保落实，制度化推进</t>
  </si>
  <si>
    <t>14硕第三党支部</t>
  </si>
  <si>
    <t>思想引领——报吧</t>
  </si>
  <si>
    <t>淮瑞英</t>
  </si>
  <si>
    <t>15A20108</t>
  </si>
  <si>
    <t>建议确保落实，秋季学期活动未结项</t>
  </si>
  <si>
    <t>思想引领——党史，你造吗？</t>
  </si>
  <si>
    <t>15A20109</t>
  </si>
  <si>
    <t>建议规范活动标题，秋季学期活动未结项</t>
  </si>
  <si>
    <t>强基固本、服务先锋——奔跑吧，党员！</t>
  </si>
  <si>
    <t>15A40110</t>
  </si>
  <si>
    <t>14硕第四党支部</t>
  </si>
  <si>
    <t>聚焦全国两会，关注教育改革——三月理论学习活动</t>
  </si>
  <si>
    <t xml:space="preserve">王倩  </t>
  </si>
  <si>
    <t>15A20111</t>
  </si>
  <si>
    <t>加强活动宣传</t>
  </si>
  <si>
    <r>
      <rPr>
        <sz val="9"/>
        <color indexed="8"/>
        <rFont val="宋体"/>
        <family val="3"/>
        <charset val="134"/>
      </rPr>
      <t>服务群众，实干兴邦——四月志愿服务行动</t>
    </r>
    <r>
      <rPr>
        <b/>
        <sz val="9"/>
        <color indexed="8"/>
        <rFont val="宋体"/>
        <family val="3"/>
        <charset val="134"/>
      </rPr>
      <t xml:space="preserve">   </t>
    </r>
  </si>
  <si>
    <t>15A40112</t>
  </si>
  <si>
    <t>建议明确志愿服务活动方式、地点</t>
  </si>
  <si>
    <t>促进专业发展，投身教育事业——教师基功本大赛</t>
  </si>
  <si>
    <t>15A50113</t>
  </si>
  <si>
    <t>建议吸纳非党员同学参与</t>
  </si>
  <si>
    <t>14硕第五党支部</t>
  </si>
  <si>
    <t>寻找春的起点，构建和谐校园理念 -玉渊潭调研行</t>
  </si>
  <si>
    <t>夏可欣</t>
  </si>
  <si>
    <t>15A10114</t>
  </si>
  <si>
    <t>注意活动宣传，提交手册</t>
  </si>
  <si>
    <t>“思想领航”——微党课汇报评比</t>
  </si>
  <si>
    <t>薛珊</t>
  </si>
  <si>
    <t>15A20115</t>
  </si>
  <si>
    <t>建议明确学习主题，突出主线</t>
  </si>
  <si>
    <t>“强基固本”——预备党员发展评议大会</t>
  </si>
  <si>
    <t>陈珏君</t>
  </si>
  <si>
    <t>15A30116</t>
  </si>
  <si>
    <t>做好民主生活会，覆盖全体支部成员</t>
  </si>
  <si>
    <t>14硕第六党支部</t>
  </si>
  <si>
    <t>红色平西暮春行</t>
  </si>
  <si>
    <t>韩丰</t>
  </si>
  <si>
    <t>未通过1</t>
  </si>
  <si>
    <t>建议秋季学期开展</t>
  </si>
  <si>
    <t>直击两会热点，关注时事新闻</t>
  </si>
  <si>
    <t>15A20117</t>
  </si>
  <si>
    <t>建议3月开展，可视活动开展效果增加经费支持。积极开展动态调研，经费额度上浮</t>
  </si>
  <si>
    <t>我的制度我做主</t>
  </si>
  <si>
    <t>15A30118</t>
  </si>
  <si>
    <t>建议充实活动内容</t>
  </si>
  <si>
    <t>14硕第七党支部</t>
  </si>
  <si>
    <t>“培育和践行社会主义核心价值观”主题教育活动之观“复兴之路”，忆峥嵘岁月——参观国家博物馆</t>
  </si>
  <si>
    <t>王佳婧</t>
  </si>
  <si>
    <t>15A10119</t>
  </si>
  <si>
    <t>“研究生党支部组织建设——趣味运动会”</t>
  </si>
  <si>
    <t>未通过2</t>
  </si>
  <si>
    <t>建议申请班级活动</t>
  </si>
  <si>
    <t>“学习两会精神。解读两会主要内容”学习活动</t>
  </si>
  <si>
    <t>15A10120</t>
  </si>
  <si>
    <t>建议3月开展</t>
  </si>
  <si>
    <t>14硕第八党支部</t>
  </si>
  <si>
    <t>社会主义核心价值观—微电影</t>
  </si>
  <si>
    <t>苑阳</t>
  </si>
  <si>
    <t>15A10121</t>
  </si>
  <si>
    <t>2014年秋季学期立项项目，建议确保如期结项</t>
  </si>
  <si>
    <t>13硕第一党支部</t>
  </si>
  <si>
    <t>潘冬冬</t>
  </si>
  <si>
    <t>未通过3</t>
  </si>
  <si>
    <t>抗战纪念馆闭馆维修，建议秋季学期开展</t>
  </si>
  <si>
    <t>“服务先锋”——研究生党支部志愿服务活动</t>
  </si>
  <si>
    <t>15A40122</t>
  </si>
  <si>
    <t>建议细化活动方案，突出党建思政主题</t>
  </si>
  <si>
    <t>“成才表率”研究生党支部学风建设活动</t>
  </si>
  <si>
    <t>15A50123</t>
  </si>
  <si>
    <t>建议充实活动，注意成果总结</t>
  </si>
  <si>
    <t>13硕第二党支部</t>
  </si>
  <si>
    <t>“奔跑吧党员”社会主义核心价值观理论知识竞赛户外拓展活动</t>
  </si>
  <si>
    <t>孙宏业</t>
  </si>
  <si>
    <t>15A10124</t>
  </si>
  <si>
    <t>建议与14级硕第三支部项目三合并展开；注意活动筹备</t>
  </si>
  <si>
    <t>13硕第三党支部</t>
  </si>
  <si>
    <t>聚焦两会焦点，共议社会主义核心价值观</t>
  </si>
  <si>
    <t>包昊罡</t>
  </si>
  <si>
    <t>15A10125</t>
  </si>
  <si>
    <t>尽快提交活动总结和新闻稿件，办理结项</t>
  </si>
  <si>
    <t>参观中华世纪坛，领略中华传统文化</t>
  </si>
  <si>
    <t>15A10126</t>
  </si>
  <si>
    <t>建议充实活动方案</t>
  </si>
  <si>
    <t>探讨实习就业经验，共树美好就业前景</t>
  </si>
  <si>
    <t>15A50127</t>
  </si>
  <si>
    <t>建议精心组织策划，提高活动实效</t>
  </si>
  <si>
    <t>13硕第四党支部</t>
  </si>
  <si>
    <t>“风声雨声两会声，家事国事我关注”</t>
  </si>
  <si>
    <t>张艳婷</t>
  </si>
  <si>
    <t>18813049436</t>
  </si>
  <si>
    <t>未通过4</t>
  </si>
  <si>
    <t>建议与项目2合并，提高经费支持额度</t>
  </si>
  <si>
    <t>《我读人民日报》</t>
  </si>
  <si>
    <t>15A20128</t>
  </si>
  <si>
    <t>项目合并，类型相似，建议常态化推进，做好记录记实</t>
  </si>
  <si>
    <t>13硕第五党支部</t>
  </si>
  <si>
    <t>与时俱进，提升党性思想修养——2015年两会政府报告学习座谈会</t>
  </si>
  <si>
    <t>王一迦</t>
  </si>
  <si>
    <t>15A20129</t>
  </si>
  <si>
    <t>13硕第六党支部</t>
  </si>
  <si>
    <t>研究生党支部理论学习活动</t>
  </si>
  <si>
    <t>王琳琳</t>
  </si>
  <si>
    <t>15A20130</t>
  </si>
  <si>
    <t>研究生党支部学风建设活动</t>
  </si>
  <si>
    <t>卢雪霞</t>
  </si>
  <si>
    <t>15A50131</t>
  </si>
  <si>
    <t>13硕第七党支部</t>
  </si>
  <si>
    <t>参观北京创客空间，培养创新教育意识</t>
  </si>
  <si>
    <t>刘月</t>
  </si>
  <si>
    <t>15A50132</t>
  </si>
  <si>
    <t>建议加强活动宣传，吸纳其他支部成员参与</t>
  </si>
  <si>
    <t>“重温师大情”主题摄影活动</t>
  </si>
  <si>
    <t>15A10133</t>
  </si>
  <si>
    <t>做好活动成果收集汇总</t>
  </si>
  <si>
    <t>13硕第八党支部</t>
  </si>
  <si>
    <t>弘扬中华优秀传统文化,践行社会主义核心价值观:“返本开新”微电影</t>
  </si>
  <si>
    <t>马群</t>
  </si>
  <si>
    <t>18510070996</t>
  </si>
  <si>
    <t>15A10134</t>
  </si>
  <si>
    <t>可视活动开展效果增加经费支持</t>
  </si>
  <si>
    <t>“我们都来上党课”—党支部理论学习活动</t>
  </si>
  <si>
    <t>刘润</t>
  </si>
  <si>
    <t>15011306178</t>
  </si>
  <si>
    <t>15A20135</t>
  </si>
  <si>
    <t>建议细致筹备，精心组织，加强活动宣传</t>
  </si>
  <si>
    <t>12硕第二党支部</t>
  </si>
  <si>
    <t>“培育和践行社会主义核心价值观”支部集体学习活动</t>
  </si>
  <si>
    <t>黄亮</t>
  </si>
  <si>
    <t>15A10136</t>
  </si>
  <si>
    <t>建议充实学习活动，注意成果总结</t>
  </si>
  <si>
    <t>其他</t>
  </si>
  <si>
    <t>“最美母校”照片征集活动</t>
  </si>
  <si>
    <t>15A60137</t>
  </si>
  <si>
    <t>建议与13硕第7党支部联合举办</t>
  </si>
  <si>
    <t>12硕第五党支部</t>
  </si>
  <si>
    <t>“自觉培育和践行社会主义核心价值观”学习交流</t>
  </si>
  <si>
    <t>陆妍蓉</t>
  </si>
  <si>
    <t>15A10138</t>
  </si>
  <si>
    <t>建议做好活动总结</t>
  </si>
  <si>
    <t>12硕第七党支部</t>
  </si>
  <si>
    <t>圆明园爱国主义教育活动</t>
  </si>
  <si>
    <t>韦静</t>
  </si>
  <si>
    <t>15A20139</t>
  </si>
  <si>
    <t>确保个人总结报告及时提交</t>
  </si>
  <si>
    <t>忆梦· 追梦，践行社会主义核心价值观</t>
  </si>
  <si>
    <t>15A10140</t>
  </si>
  <si>
    <t>建议调整为学风建设主题</t>
  </si>
  <si>
    <t>12硕第八党支部</t>
  </si>
  <si>
    <t>“服务先锋”——四环游戏小组志愿服务活动</t>
  </si>
  <si>
    <t>王荻</t>
  </si>
  <si>
    <t>未通过5</t>
  </si>
  <si>
    <t>建议细化活动方案，可视活动开展情况，提供经费支持</t>
  </si>
  <si>
    <t>“成才表率”——优秀毕业生工作事迹座谈会</t>
  </si>
  <si>
    <t>15A50141</t>
  </si>
  <si>
    <t>完善活动方案，鼓励非党员参与</t>
  </si>
  <si>
    <t>14博士党支部</t>
  </si>
  <si>
    <t>强基固本——党支部组织建设系列活动</t>
  </si>
  <si>
    <t>崔春龙</t>
  </si>
  <si>
    <t>15A30142</t>
  </si>
  <si>
    <t>建议细化活动方案，做好文字材料汇总</t>
  </si>
  <si>
    <t>思想引领——“四个全面”理论学习活动</t>
  </si>
  <si>
    <t>15A20143</t>
  </si>
  <si>
    <t>建议做好学习成果的汇总展示</t>
  </si>
  <si>
    <t>信仰引领——新常态下党员信仰沙龙讨论活动</t>
  </si>
  <si>
    <t>未通过6</t>
  </si>
  <si>
    <t>与思想引领活动合并立项，可分别开展活动</t>
  </si>
  <si>
    <t>13博士党支部</t>
  </si>
  <si>
    <t>学习“四个全面”重要思想，交流学习习近平系列重要讲话精神</t>
  </si>
  <si>
    <t>孔祥渊</t>
  </si>
  <si>
    <t>15A20144</t>
  </si>
  <si>
    <t>建议细化方案、突出内容</t>
  </si>
  <si>
    <t>学习两会精神，紧跟时代步伐</t>
  </si>
  <si>
    <t>15A20145</t>
  </si>
  <si>
    <t>建议做好学习心得的汇总整理</t>
  </si>
  <si>
    <t>阅读马克思主义经典著作，提高党员理论素养</t>
  </si>
  <si>
    <t>15A20146</t>
  </si>
  <si>
    <t>建议充实活动内容，注意成果总结</t>
  </si>
  <si>
    <t>缅怀先烈，弘扬爱国主义精神和志愿服务精神——参观爱国教育基地活动</t>
  </si>
  <si>
    <t>15A20147</t>
  </si>
  <si>
    <t>需明确参观学习目的地</t>
  </si>
  <si>
    <t>学习党章，坚定理想信念</t>
  </si>
  <si>
    <t>未通过7</t>
  </si>
  <si>
    <t>建议与阅读经典活动合并开展，组织系列活动</t>
  </si>
  <si>
    <t>践行社会主义核心价值观，做坚定信仰的合格博士生研讨活动</t>
  </si>
  <si>
    <t>未通过8</t>
  </si>
  <si>
    <t>建议与学习四个全面活动合并开展</t>
  </si>
  <si>
    <t>哲社</t>
  </si>
  <si>
    <t>2014级学硕第一党支部</t>
  </si>
  <si>
    <t>服务先锋——安全教育为农民工子女健康成长保驾护航</t>
  </si>
  <si>
    <t>徐国旺</t>
  </si>
  <si>
    <t>15011082529</t>
  </si>
  <si>
    <t>15A40248</t>
  </si>
  <si>
    <t>建议做好组织筹备，扩大活动影响</t>
  </si>
  <si>
    <t>思想引航——培育和践行社会主义核心价值观学术研讨</t>
  </si>
  <si>
    <t>15A10249</t>
  </si>
  <si>
    <t>建议做好文字材料汇总</t>
  </si>
  <si>
    <t>党旗引航——“学党史、知党情、跟党走”知识竞赛</t>
  </si>
  <si>
    <t>15A20250</t>
  </si>
  <si>
    <t>加强院系统筹，确保活动参与【重点支持】</t>
  </si>
  <si>
    <t>铸魂工程——在“军博”聆听历史的声音，纪念抗日战争胜利七十周年，加强党支部成员意识形态铸魂工程建设</t>
  </si>
  <si>
    <t>未通过9</t>
  </si>
  <si>
    <t>建议秋季开展</t>
  </si>
  <si>
    <t>强基固本——学习“四个全面”治国理政方针，加强支部学习型与规划化建设</t>
  </si>
  <si>
    <t>15A30251</t>
  </si>
  <si>
    <t>建议尽快开展</t>
  </si>
  <si>
    <t>2014级学硕第二党支部</t>
  </si>
  <si>
    <t>“强基固本”——春季支部全员大会</t>
  </si>
  <si>
    <t>唐丹丹</t>
  </si>
  <si>
    <t>15201138732</t>
  </si>
  <si>
    <t>15A30252</t>
  </si>
  <si>
    <t>“思想引领”——学习两会精神，夯实研究生党支部理论水平</t>
  </si>
  <si>
    <t>15A20253</t>
  </si>
  <si>
    <t>“环保先锋”——世界地球日校园环保志愿活动</t>
  </si>
  <si>
    <t>15A40254</t>
  </si>
  <si>
    <t>建议突出主题</t>
  </si>
  <si>
    <t>“知行合一，信阳先行”——核心价值观擂台赛之党史知识竞赛</t>
  </si>
  <si>
    <t>15A10255</t>
  </si>
  <si>
    <t>做好活动筹备，扩大活动影响</t>
  </si>
  <si>
    <t xml:space="preserve">2014级专硕党支部 </t>
  </si>
  <si>
    <t>“体验、感悟、认同”——社会主义核心价值观走进课堂</t>
  </si>
  <si>
    <t>姚岚</t>
  </si>
  <si>
    <t>13940316698</t>
  </si>
  <si>
    <t>15A10256</t>
  </si>
  <si>
    <t>建议完善活动方案，加强组织协调【重点支持】</t>
  </si>
  <si>
    <t>做职场精英，显党员风范</t>
  </si>
  <si>
    <t>未通过10</t>
  </si>
  <si>
    <t>强基固本，寻找美，感悟美——玉渊潭之行</t>
  </si>
  <si>
    <t>15A30257</t>
  </si>
  <si>
    <t>建议突出党建思政主题</t>
  </si>
  <si>
    <t>2013级学硕第一党支部</t>
  </si>
  <si>
    <t>“学理论·读经典”——红色之旅，书香之行</t>
  </si>
  <si>
    <t>唐玉洁</t>
  </si>
  <si>
    <t>18813149649</t>
  </si>
  <si>
    <t>15A20258</t>
  </si>
  <si>
    <t>“强基固本，协同发展”——北师、清华、民大三校共建交流会</t>
  </si>
  <si>
    <t>未通过11</t>
  </si>
  <si>
    <t>建议调整活动方案</t>
  </si>
  <si>
    <t>“成才表率”——升学就业经验分享会</t>
  </si>
  <si>
    <t>15A50259</t>
  </si>
  <si>
    <t>建议丰富活动内容，细化活动方案</t>
  </si>
  <si>
    <t>2013级学硕第二党支部</t>
  </si>
  <si>
    <t>中山引航，同志努力——“培育和践行社会主义核心价值观”主题教育</t>
  </si>
  <si>
    <t>丁俊芬</t>
  </si>
  <si>
    <t>18813140607</t>
  </si>
  <si>
    <t>15A10260</t>
  </si>
  <si>
    <t>活动形式较为新颖，建议精心准备实施；建议保存活动影像及相关资料</t>
  </si>
  <si>
    <t>理论革新，同志研习——“思想引航”研究生党支部理论学习活动</t>
  </si>
  <si>
    <t>15A20261</t>
  </si>
  <si>
    <t>先辈表率，同志成才——“成才表率”研究生党支部学风建设活动</t>
  </si>
  <si>
    <t>15A30262</t>
  </si>
  <si>
    <t>建议细化活动方案</t>
  </si>
  <si>
    <t>2013级专硕党支部</t>
  </si>
  <si>
    <t>“强基固本”——研究生党支部组织建设活动</t>
  </si>
  <si>
    <t>李政</t>
  </si>
  <si>
    <t>18813149727</t>
  </si>
  <si>
    <t>15A30263</t>
  </si>
  <si>
    <t>15A50264</t>
  </si>
  <si>
    <t>做好活动总结</t>
  </si>
  <si>
    <t>2012级学硕第一党支部</t>
  </si>
  <si>
    <t>“学习‘四个全面’，树立中国自信”民主生活会</t>
  </si>
  <si>
    <t>吴珊珊</t>
  </si>
  <si>
    <t>18811472622</t>
  </si>
  <si>
    <t>15A10265</t>
  </si>
  <si>
    <t>活动策划过于简单，需明确具体方案</t>
  </si>
  <si>
    <t>“红色文化促成长，群学共建促发展”主题党日</t>
  </si>
  <si>
    <t>15A40266</t>
  </si>
  <si>
    <t>2012级学硕第二党支部</t>
  </si>
  <si>
    <t>“强基固本”——加强支部组织建设活动</t>
  </si>
  <si>
    <t>翟杜鹃</t>
  </si>
  <si>
    <t>18910234476</t>
  </si>
  <si>
    <t>15A30267</t>
  </si>
  <si>
    <t>培育践行社会主义核心价值观主题教育活动</t>
  </si>
  <si>
    <t>15A10268</t>
  </si>
  <si>
    <t>2014级博士党支部</t>
  </si>
  <si>
    <t>朱墨青</t>
  </si>
  <si>
    <t>13126789572</t>
  </si>
  <si>
    <t>15A10269</t>
  </si>
  <si>
    <t>建议丰富内容</t>
  </si>
  <si>
    <t>“思想引领”——研究生党支部理论学习活动</t>
  </si>
  <si>
    <t>15A20270</t>
  </si>
  <si>
    <t>15A30271</t>
  </si>
  <si>
    <t>2012、2013级博士党支部</t>
  </si>
  <si>
    <t>虚心求教，广纳众意：增进和谐支部建设的学习互动与实践</t>
  </si>
  <si>
    <t>蔡瑶</t>
  </si>
  <si>
    <t>18600475562</t>
  </si>
  <si>
    <t>15A10272</t>
  </si>
  <si>
    <t>15A10373</t>
  </si>
  <si>
    <t>经管</t>
  </si>
  <si>
    <t>2014级硕士党支部</t>
  </si>
  <si>
    <t>蔡巧巧</t>
  </si>
  <si>
    <t>15201129412</t>
  </si>
  <si>
    <t>15A20374</t>
  </si>
  <si>
    <t>建议充实活动内容，加强党员、入党积极分子日常教育</t>
  </si>
  <si>
    <t>“阅经典，知国情”</t>
  </si>
  <si>
    <t>15A30375</t>
  </si>
  <si>
    <t>建议充实活动内容，突出党建思政主题</t>
  </si>
  <si>
    <t>“党性修养的历史反思”</t>
  </si>
  <si>
    <t>15A10376</t>
  </si>
  <si>
    <t>建议做好党员教育培养</t>
  </si>
  <si>
    <t>2014级MBA第一党支部</t>
  </si>
  <si>
    <t>“四个全面”学习座谈会</t>
  </si>
  <si>
    <t>刘建彬</t>
  </si>
  <si>
    <t>13739870511</t>
  </si>
  <si>
    <t>15A40377</t>
  </si>
  <si>
    <t>建议完善活动方案，加强党员思想教育</t>
  </si>
  <si>
    <t>“让理财成为一种习惯”社区志愿者活动</t>
  </si>
  <si>
    <t>15A40378</t>
  </si>
  <si>
    <t>求职面对面</t>
  </si>
  <si>
    <t>15A10379</t>
  </si>
  <si>
    <t>2014级MIB党支部</t>
  </si>
  <si>
    <t>京郊红色旅游</t>
  </si>
  <si>
    <t>张弛</t>
  </si>
  <si>
    <t>13488809478</t>
  </si>
  <si>
    <t>未通过12</t>
  </si>
  <si>
    <t xml:space="preserve"> 建议秋季学期开展</t>
  </si>
  <si>
    <t>缅怀英雄，传承精神</t>
  </si>
  <si>
    <t>15A30380</t>
  </si>
  <si>
    <t>建议充实活动内容，配合参观学习开展党员交流，提高活动实效</t>
  </si>
  <si>
    <t>雄关漫漫真如铁</t>
  </si>
  <si>
    <t>未通过13</t>
  </si>
  <si>
    <t>建议调整活动地点</t>
  </si>
  <si>
    <t>探寻人类进化足迹</t>
  </si>
  <si>
    <t>15A30381</t>
  </si>
  <si>
    <t>注意活动安全，加强活动组织</t>
  </si>
  <si>
    <t>不忘历史，缅怀英雄</t>
  </si>
  <si>
    <t>未通过14</t>
  </si>
  <si>
    <t>抗战纪念馆正在维修，建议调整活动地点</t>
  </si>
  <si>
    <t>2013级硕士党支部</t>
  </si>
  <si>
    <t>“服务先锋”研究生党员志愿服务活动</t>
  </si>
  <si>
    <t>李蓁</t>
  </si>
  <si>
    <t>13671182474</t>
  </si>
  <si>
    <t>15A30382</t>
  </si>
  <si>
    <t>建议细化志愿服务活动方案，加强活动组织</t>
  </si>
  <si>
    <t>“思想引领”研究生党员理论学习月活动</t>
  </si>
  <si>
    <t>15A30383</t>
  </si>
  <si>
    <t>建议明确座谈主题</t>
  </si>
  <si>
    <t>红色“1+1”党支部共建活动</t>
  </si>
  <si>
    <t>15A20384</t>
  </si>
  <si>
    <t>需细化活动方案，另行提交申请材料，明确共建对象【红色1+1】</t>
  </si>
  <si>
    <t>2013级MBA第一党支部</t>
  </si>
  <si>
    <t>“思想引领”主题读书会</t>
  </si>
  <si>
    <t>高岩</t>
  </si>
  <si>
    <t>18605370767</t>
  </si>
  <si>
    <t>15A10385</t>
  </si>
  <si>
    <t>完善活动方案，做好积极分子、新生党员、预备党员教育</t>
  </si>
  <si>
    <t>“培育和践行社会主义核心价值观”主题党日参观</t>
  </si>
  <si>
    <t>15A10386</t>
  </si>
  <si>
    <t>建议丰富活动内容</t>
  </si>
  <si>
    <t>“践行社会主义核心价值观”学习研讨会</t>
  </si>
  <si>
    <t>仇勇</t>
  </si>
  <si>
    <t>13426064415</t>
  </si>
  <si>
    <t>15A20387</t>
  </si>
  <si>
    <t>“两会与政府工作报告”中的经济思想解读与研究</t>
  </si>
  <si>
    <t>15A30388</t>
  </si>
  <si>
    <t>党员互评——批评与自我批评交流会</t>
  </si>
  <si>
    <t>15A10489</t>
  </si>
  <si>
    <t>活动形式较为新颖，建议精心准备实施</t>
  </si>
  <si>
    <t>法学</t>
  </si>
  <si>
    <t>2013级法律硕士第二党支部</t>
  </si>
  <si>
    <t>“培育和践行社会主义
核心价值观”主题民主座谈会</t>
  </si>
  <si>
    <t>周若筱</t>
  </si>
  <si>
    <t>15600692707</t>
  </si>
  <si>
    <t>15A20490</t>
  </si>
  <si>
    <t>“思想引领”——“学理论·读经典”读书交流会</t>
  </si>
  <si>
    <t>15A50491</t>
  </si>
  <si>
    <t>建议明确学习制度，确保活动落实，加强活动记录宣传</t>
  </si>
  <si>
    <t>“成才表率”——观看影片《马背上的法庭》</t>
  </si>
  <si>
    <t>15A10492</t>
  </si>
  <si>
    <t>建议突出党建思政主题，充实活动内容</t>
  </si>
  <si>
    <t>2013级法律硕士第一党支部</t>
  </si>
  <si>
    <t>“培养和践行社会主义核心价值观”之“四个全面”教育活动</t>
  </si>
  <si>
    <t>吕旌辉</t>
  </si>
  <si>
    <t>15810054908</t>
  </si>
  <si>
    <t>15A20493</t>
  </si>
  <si>
    <t>建议尽快开展，及时做好活动总结</t>
  </si>
  <si>
    <t>“思想引领”——党员先锋工程理论学习活动</t>
  </si>
  <si>
    <t>15A30494</t>
  </si>
  <si>
    <t>建议完善活动方案，加强党员理论教育</t>
  </si>
  <si>
    <t>“成才表率”——研究生支部学风建设活动</t>
  </si>
  <si>
    <t>15A40495</t>
  </si>
  <si>
    <t>建议结合专业学习、学业成长开展活动，突出支部服务职能</t>
  </si>
  <si>
    <t>“参观徐悲鸿纪念馆”——党支部组织建设活动</t>
  </si>
  <si>
    <t>未通过15</t>
  </si>
  <si>
    <t>拟开展活动与项目主题结合不紧密</t>
  </si>
  <si>
    <t>法学院暨刑事法律科学研究院硕士生第一党支部</t>
  </si>
  <si>
    <t>“法治在身边”学习实践社会主义核心价值观活动</t>
  </si>
  <si>
    <t>周勇</t>
  </si>
  <si>
    <t>18811475704</t>
  </si>
  <si>
    <t>15A20496</t>
  </si>
  <si>
    <t>建议细化活动方案，落实志愿服务活动地点、对象，重点支持项目</t>
  </si>
  <si>
    <t>“维权你我他”学习贯彻社会主义法治理念活动</t>
  </si>
  <si>
    <t>15A10497</t>
  </si>
  <si>
    <t>2014级法律硕士第一党支部</t>
  </si>
  <si>
    <t>“学习党的先进理论成果，培育和践行社会主义核心价值观”理论学习会</t>
  </si>
  <si>
    <t>冯译苇</t>
  </si>
  <si>
    <t>13391698265</t>
  </si>
  <si>
    <t>15A20498</t>
  </si>
  <si>
    <t>建议结合两会主题尽快开展活动，做好成果总结</t>
  </si>
  <si>
    <t>“薪火相传 共筑中国梦”志愿服务活动</t>
  </si>
  <si>
    <t>15A10499</t>
  </si>
  <si>
    <t>活动形式较为新颖，建议做好组织筹备，加强活动宣传</t>
  </si>
  <si>
    <t>2014级法律硕士第二党支部</t>
  </si>
  <si>
    <t>“新常态新征程——学习全国两会精神”</t>
  </si>
  <si>
    <t>毛海波</t>
  </si>
  <si>
    <t>18813035776</t>
  </si>
  <si>
    <t>15A204100</t>
  </si>
  <si>
    <t>建议活动尽快开展，充分利用网络新媒体手段，适当减少活动宣传开支，勤俭办活动</t>
  </si>
  <si>
    <t>“强化服务意识，争做时代先锋”——做大自然的清洁工</t>
  </si>
  <si>
    <t>15A304101</t>
  </si>
  <si>
    <t>建议优化活动预算方案，突出党建思政主题</t>
  </si>
  <si>
    <t>“品红色经典，筑心灵堡垒”——红色经典品读会</t>
  </si>
  <si>
    <t>15A404102</t>
  </si>
  <si>
    <t>建议明确活动要求，确保支部全员参与，做好活动成果汇总</t>
  </si>
  <si>
    <t>“弘扬百年学风，争创世界一流”——从自我做起</t>
  </si>
  <si>
    <t>未通过16</t>
  </si>
  <si>
    <t>需细化活动方案另行提交申请</t>
  </si>
  <si>
    <t>2014级法律硕士第三党支部</t>
  </si>
  <si>
    <t>红色之路，参观爱国主义教育基地</t>
  </si>
  <si>
    <t>王域广</t>
  </si>
  <si>
    <t>13126789270</t>
  </si>
  <si>
    <t>15A204103</t>
  </si>
  <si>
    <t>需突出党建思政主题，涉及人数较多，需做好组织筹备，确保活动安全，建议公共交通工具出行</t>
  </si>
  <si>
    <t>“弘扬社会主义核心价值观，助力自我思想——读书交流会革新”读书交流活动</t>
  </si>
  <si>
    <t>15A304104</t>
  </si>
  <si>
    <t>建议明确学习制度，确保项目落实，加强活动记录宣传</t>
  </si>
  <si>
    <t>春暖花开：感恩回馈暨爱心交流活动</t>
  </si>
  <si>
    <t>15A504105</t>
  </si>
  <si>
    <t>系列活动开展组织落实较好，建议建立常态志愿交流服务机制</t>
  </si>
  <si>
    <t>庆祝抗日战争胜利七十周年——党的知识竞赛</t>
  </si>
  <si>
    <t>15A104106</t>
  </si>
  <si>
    <t>活动形式较为新颖，建议精心组织实施，优化经费支出</t>
  </si>
  <si>
    <t>2013级法律硕士第三党支部</t>
  </si>
  <si>
    <t>“感受中华文化”之走进国家博物馆活动</t>
  </si>
  <si>
    <t>高远</t>
  </si>
  <si>
    <t>18813042395</t>
  </si>
  <si>
    <t>15A204107</t>
  </si>
  <si>
    <t>活动形式较为单一，建议充实内容，做好活动总结</t>
  </si>
  <si>
    <t>“不忘历史才能开辟未来”之抗战观影活动</t>
  </si>
  <si>
    <t>未通过17</t>
  </si>
  <si>
    <t>活动方案过于简略，建议根据本学期党建工作主题，调整活动策划</t>
  </si>
  <si>
    <t xml:space="preserve">2012级法律硕士第一党支部           </t>
  </si>
  <si>
    <t>乔暘</t>
  </si>
  <si>
    <t>15120033408</t>
  </si>
  <si>
    <t>15A104108</t>
  </si>
  <si>
    <t>毕业党支部建议活动提早开展，同时做好活动宣传</t>
  </si>
  <si>
    <t>法学两院硕士生第二党支部</t>
  </si>
  <si>
    <t>“共筑中国梦，未来在青年”走进宋庆龄故居</t>
  </si>
  <si>
    <t>肖凡</t>
  </si>
  <si>
    <t>15120096293</t>
  </si>
  <si>
    <t>15A204109</t>
  </si>
  <si>
    <t>“强基固本 凝心聚力”春游历史文化景观百花山</t>
  </si>
  <si>
    <t>15A304110</t>
  </si>
  <si>
    <t>建议细化活动方案，加强活动组织，突出党建思政主题</t>
  </si>
  <si>
    <t>“成才就业 学长传帮带”学风建设活动</t>
  </si>
  <si>
    <t>15A104111</t>
  </si>
  <si>
    <t>建议充实活动内容，做好总结材料汇总</t>
  </si>
  <si>
    <t>法学院暨刑事法律科学研究院博士生党支部</t>
  </si>
  <si>
    <t>希望林绿益校园活动</t>
  </si>
  <si>
    <t>李梦莹</t>
  </si>
  <si>
    <t>15201140661</t>
  </si>
  <si>
    <t>15A104112</t>
  </si>
  <si>
    <t>建议加强活动组织，确保人员参与，根据活动实效可适当追加活动经费【重点支持项目】</t>
  </si>
  <si>
    <t xml:space="preserve">2012级法律硕士第二党支部           </t>
  </si>
  <si>
    <t>梁栋</t>
  </si>
  <si>
    <t>18633310658</t>
  </si>
  <si>
    <t>15A105113</t>
  </si>
  <si>
    <t>毕业党支部建议结合毕业教育进一步充实活动内容，尽早开展</t>
  </si>
  <si>
    <t>心理</t>
  </si>
  <si>
    <t>发展心理研究所博士第二党支部</t>
  </si>
  <si>
    <t>践行核心价值观 共筑伟大中国梦——全面推进学习型、运动型、创新型先进党支部建设</t>
  </si>
  <si>
    <t xml:space="preserve">李妍君       </t>
  </si>
  <si>
    <t>18810562154</t>
  </si>
  <si>
    <t>未通过18</t>
  </si>
  <si>
    <t>建议调整活动地点，军博尚在扩建维修中</t>
  </si>
  <si>
    <t xml:space="preserve">思想引领”——研究生党支部理论学习活动：深入学习“四个方面”学习读本  </t>
  </si>
  <si>
    <t>15A505114</t>
  </si>
  <si>
    <t xml:space="preserve">“成才表率”——研究生党支部学风建设活动：毕业生工作经验交流会         </t>
  </si>
  <si>
    <t>15A205115</t>
  </si>
  <si>
    <t>建议吸纳非本支部成员参与活动，提高活动实效</t>
  </si>
  <si>
    <t>人格与社会所硕士党支部、认知与测量研究生党支部</t>
  </si>
  <si>
    <t>“思想引领，做党员先锋”主题沙龙活动</t>
  </si>
  <si>
    <t xml:space="preserve">杨子京、程琪 </t>
  </si>
  <si>
    <t xml:space="preserve"> 18631251926</t>
  </si>
  <si>
    <t>15A105116</t>
  </si>
  <si>
    <t>建议活动尽早开展，确保时效性</t>
  </si>
  <si>
    <t>践行社会主义核心价值观，陶然亭参观活动</t>
  </si>
  <si>
    <t>15A305117</t>
  </si>
  <si>
    <t>建议突出党建思政主题，做好活动总结宣传</t>
  </si>
  <si>
    <t>“强基固本，支部组织建设“素质拓展</t>
  </si>
  <si>
    <t>未通过19</t>
  </si>
  <si>
    <t>活动方案与项目主题联系不紧密，不予立项</t>
  </si>
  <si>
    <t>临床与咨询心理研究所研究生党支部
发展心理研究所硕士第一支部
发展心理研究所博士第一支部</t>
  </si>
  <si>
    <t xml:space="preserve">关注研究生心理健康，共建美好心灵花园     </t>
  </si>
  <si>
    <t>吴林桦；戴莉；陈丽华</t>
  </si>
  <si>
    <t>15911178708</t>
  </si>
  <si>
    <t>15A305118</t>
  </si>
  <si>
    <t>建议联合其他院系党支部联合举办，发挥专业优势，做好志愿服务</t>
  </si>
  <si>
    <t>播种希望，自我对话，初春玉渊潭赏樱行</t>
  </si>
  <si>
    <t>陈丽华；戴莉；吴林桦</t>
  </si>
  <si>
    <t>15A405119</t>
  </si>
  <si>
    <t>活动形式较为单一，党建思政主题不突出</t>
  </si>
  <si>
    <t>教育心理学研究所党支部、发展心理研究所硕士第一党支部</t>
  </si>
  <si>
    <t>志愿服务&amp;温暖传递</t>
  </si>
  <si>
    <t>郭明佳</t>
  </si>
  <si>
    <t>15650712796</t>
  </si>
  <si>
    <t>15A105120</t>
  </si>
  <si>
    <t>建议调整活动方案，突出志愿服务主题</t>
  </si>
  <si>
    <t>教育心理学研究所党支部、发展心理研究所硕士第一、二党支部、临床与咨询心理研究所硕士党支部</t>
  </si>
  <si>
    <t>我爱你——我的祖国！</t>
  </si>
  <si>
    <t>郭明佳、赵琪、戴莉、吴林桦</t>
  </si>
  <si>
    <t>未通过20</t>
  </si>
  <si>
    <t>建议调整活动地点，重新提交申请，军博尚在维修扩建中</t>
  </si>
  <si>
    <t>临床与咨询心理研究所研究生党支部；人力资源管理研究所党支部</t>
  </si>
  <si>
    <t>中央政策学习---法治的精神和意义</t>
  </si>
  <si>
    <t>庞庆年，戴莉</t>
  </si>
  <si>
    <t>18510481210</t>
  </si>
  <si>
    <t>15A106121</t>
  </si>
  <si>
    <t>建议结合“四个全面”战略构想组织理论学习</t>
  </si>
  <si>
    <t>体院</t>
  </si>
  <si>
    <t>2014级学术型研究生党支部</t>
  </si>
  <si>
    <t>运动中得到知识，学习中获得快乐——环校园定向越野</t>
  </si>
  <si>
    <t>马谨</t>
  </si>
  <si>
    <t>15650712661</t>
  </si>
  <si>
    <t>15A206122</t>
  </si>
  <si>
    <t>需细化活动方案，突出党建思政主题【重点支持项目】</t>
  </si>
  <si>
    <t>瞻仰伟人遗容，促进党性修养</t>
  </si>
  <si>
    <t>15A206123</t>
  </si>
  <si>
    <t>建议明确活动内容，细化活动方案</t>
  </si>
  <si>
    <t>2014级专业型研究生党支部</t>
  </si>
  <si>
    <t>“思想引领”---研究生党支部理论学习活动</t>
  </si>
  <si>
    <t>王洁</t>
  </si>
  <si>
    <t>18600655571</t>
  </si>
  <si>
    <t>15A306124</t>
  </si>
  <si>
    <t>建议细化活动方案，做好党员培养</t>
  </si>
  <si>
    <t>“党员先行”---研究生党支部学风建设活动</t>
  </si>
  <si>
    <t>15A106125</t>
  </si>
  <si>
    <t>需细化活动方案，完善项目策划</t>
  </si>
  <si>
    <t>2013级学术型研究生党支部</t>
  </si>
  <si>
    <t>于静伟</t>
  </si>
  <si>
    <t>18600067569</t>
  </si>
  <si>
    <t>15A206126</t>
  </si>
  <si>
    <t>建议丰富活动内容，创新活动形式，将主题教育落小、落实、落细</t>
  </si>
  <si>
    <t>加强理论学习 建设学习型党支部</t>
  </si>
  <si>
    <t>15A506127</t>
  </si>
  <si>
    <t>建议细化活动方案，确保落实，进行制度化推进</t>
  </si>
  <si>
    <t>建设优良学风 提高专业技能</t>
  </si>
  <si>
    <t>15A206128</t>
  </si>
  <si>
    <t>建议突出专业特色，吸纳非本支部成员参与，提高活动吸引力、实效性</t>
  </si>
  <si>
    <t>2013级专业型研究生党支部</t>
  </si>
  <si>
    <t>关注两会，奋进你我</t>
  </si>
  <si>
    <t>李安</t>
  </si>
  <si>
    <t>15A506129</t>
  </si>
  <si>
    <t>建议活动尽快开展，提高活动时效性</t>
  </si>
  <si>
    <t>心系师大，不忘校训-毕业座谈会</t>
  </si>
  <si>
    <t>15A506130</t>
  </si>
  <si>
    <t>建议充实活动内容，可适当增加经费支持</t>
  </si>
  <si>
    <t>2012级学术型研究生党支部</t>
  </si>
  <si>
    <t>文明毕业教育联谊活动</t>
  </si>
  <si>
    <t>马奔腾</t>
  </si>
  <si>
    <t>18010158655</t>
  </si>
  <si>
    <t>15A206131</t>
  </si>
  <si>
    <t>需细化活动方案，加强毕业生党员教育</t>
  </si>
  <si>
    <t>《北京高校党员教育培训工作规划》理论学习活动</t>
  </si>
  <si>
    <t>未通过21</t>
  </si>
  <si>
    <t>活动方案过于简略，不予立项</t>
  </si>
  <si>
    <t>文院</t>
  </si>
  <si>
    <t>2014级硕士第一党支部</t>
  </si>
  <si>
    <t>同舟共济 感受自然——研究生党支部组织建设活动</t>
  </si>
  <si>
    <t xml:space="preserve">张翼飞 </t>
  </si>
  <si>
    <t>13522779735</t>
  </si>
  <si>
    <t>15A407132</t>
  </si>
  <si>
    <t>为无声者立言，为清明环保协力——研究生党支部志愿服务活动（支部合作）</t>
  </si>
  <si>
    <t>15A607133</t>
  </si>
  <si>
    <t>支部合办</t>
  </si>
  <si>
    <t>走向历史深处，共唱和平赞歌</t>
  </si>
  <si>
    <t>未通过22</t>
  </si>
  <si>
    <t>2014级硕士第二党支部</t>
  </si>
  <si>
    <t>与绿色同行，环保从现在开始</t>
  </si>
  <si>
    <t xml:space="preserve">江雪 </t>
  </si>
  <si>
    <t>18614089868</t>
  </si>
  <si>
    <t>15A307134</t>
  </si>
  <si>
    <t>同舟共进，和谐支部</t>
  </si>
  <si>
    <t>15A307135</t>
  </si>
  <si>
    <t>建议调整活动方案，突出党建思政主题</t>
  </si>
  <si>
    <t>2014级硕士第三党支部/2014级博士第一、第三支部</t>
  </si>
  <si>
    <t>释放青春，展现学子风采</t>
  </si>
  <si>
    <t xml:space="preserve">冯艳萍 </t>
  </si>
  <si>
    <t>15117925274</t>
  </si>
  <si>
    <t>15A307136</t>
  </si>
  <si>
    <t>建议活动提早开展，突出理论学习主题</t>
  </si>
  <si>
    <t>2014级硕士第三党支部</t>
  </si>
  <si>
    <t>党支部组织建设活动</t>
  </si>
  <si>
    <t>15A607137</t>
  </si>
  <si>
    <t>建议做好党员教育培养，进行文字材料汇总</t>
  </si>
  <si>
    <t>励志爱国观影活动</t>
  </si>
  <si>
    <t>建议优化预算方案，充实活动内容</t>
  </si>
  <si>
    <t>2014级硕士第四党支部</t>
  </si>
  <si>
    <t>15A107138</t>
  </si>
  <si>
    <t>2014级硕士第五党支部</t>
  </si>
  <si>
    <t xml:space="preserve">刘云霄 </t>
  </si>
  <si>
    <t>13126757601</t>
  </si>
  <si>
    <t>15A207139</t>
  </si>
  <si>
    <t>15A507140</t>
  </si>
  <si>
    <t>建议做好组织筹备，细化活动方案</t>
  </si>
  <si>
    <t>“成才表率”——“小讲堂，大传媒”系列讲座</t>
  </si>
  <si>
    <t>15A407141</t>
  </si>
  <si>
    <t>建议细化活动方案，把握时间进度，加强活动组织【重点支持</t>
  </si>
  <si>
    <t>“服务先锋”——《假新闻出没，请注意！》</t>
  </si>
  <si>
    <t>15A607142</t>
  </si>
  <si>
    <t>建议丰富活动内容，突出党建思政主题</t>
  </si>
  <si>
    <t>2013级硕士第一党支部</t>
  </si>
  <si>
    <t>学习习近平用典艺术，感受传统文化魅力</t>
  </si>
  <si>
    <t xml:space="preserve">刘玉萌  </t>
  </si>
  <si>
    <t>15652370185</t>
  </si>
  <si>
    <t>15A607143</t>
  </si>
  <si>
    <t>建议结合习近平总书记系列重要讲话精神组织学习</t>
  </si>
  <si>
    <t>重温新文化，共筑中国梦——纪念新文化运</t>
  </si>
  <si>
    <t>15A607144</t>
  </si>
  <si>
    <t>畅享春光，欢乐同行</t>
  </si>
  <si>
    <t>未通过23</t>
  </si>
  <si>
    <t>2013级硕士生第三支部</t>
  </si>
  <si>
    <t>“思想引领”——“学理论·读经典”研习读书会</t>
  </si>
  <si>
    <t>鄢丽娜</t>
  </si>
  <si>
    <t>18911121377</t>
  </si>
  <si>
    <t>15A307145</t>
  </si>
  <si>
    <t>需明确学习制度，严格项目落实，做好活动记录总结</t>
  </si>
  <si>
    <r>
      <rPr>
        <sz val="9"/>
        <rFont val="宋体"/>
        <family val="3"/>
        <charset val="134"/>
      </rPr>
      <t>“强基固本 ”——支部组织建设交流羽毛球比赛</t>
    </r>
    <r>
      <rPr>
        <b/>
        <u/>
        <sz val="9"/>
        <rFont val="宋体"/>
        <family val="3"/>
        <charset val="134"/>
      </rPr>
      <t xml:space="preserve"> </t>
    </r>
  </si>
  <si>
    <t>未通过24</t>
  </si>
  <si>
    <t>参观香山双清别墅爱国主义教育</t>
  </si>
  <si>
    <t>15A107146</t>
  </si>
  <si>
    <t>2013级硕士生第四支部</t>
  </si>
  <si>
    <t>学习红色经典，感受魅力国博</t>
  </si>
  <si>
    <t xml:space="preserve">夏晓艳  </t>
  </si>
  <si>
    <t>15600562016</t>
  </si>
  <si>
    <t>15A107147</t>
  </si>
  <si>
    <t>文化后海春之旅</t>
  </si>
  <si>
    <t>15A107148</t>
  </si>
  <si>
    <t>建议把握时间进度，细化活动方案，加强组织筹备</t>
  </si>
  <si>
    <t>2013级硕士生第五支部</t>
  </si>
  <si>
    <t>15A107149</t>
  </si>
  <si>
    <t>2013级硕士生第六支部</t>
  </si>
  <si>
    <t xml:space="preserve">“寻找媒体中传播核心价值观的好文章”征文与学习活动  </t>
  </si>
  <si>
    <t>雷炜</t>
  </si>
  <si>
    <t>15A107150</t>
  </si>
  <si>
    <t>需进一步完善活动方案，与学校研究生党建负责老师联系【重点支持项目】</t>
  </si>
  <si>
    <t>“核心价值观与中国梦”流动读书交流活动</t>
  </si>
  <si>
    <t>15A107151</t>
  </si>
  <si>
    <t>建议明确学习制度，确保活动落实，做好成果汇总整理</t>
  </si>
  <si>
    <t>2013级硕士生第七支部</t>
  </si>
  <si>
    <t>居安思危，自强不息——参观卢沟桥</t>
  </si>
  <si>
    <t xml:space="preserve">王莉 </t>
  </si>
  <si>
    <t>15210808673</t>
  </si>
  <si>
    <t>未通过25</t>
  </si>
  <si>
    <t>建议秋季学期开展，抗战纪念馆尚在闭馆维护中</t>
  </si>
  <si>
    <t>成才表率，诚信毕业，做“四有”教师</t>
  </si>
  <si>
    <t>15A407152</t>
  </si>
  <si>
    <t>涉及人数较多，建议做好组织筹备，做好影像与文字资料汇总</t>
  </si>
  <si>
    <t>课程与教学论硕博党支部</t>
  </si>
  <si>
    <t>为无声者立言，为清明环保协力（支部合作）</t>
  </si>
  <si>
    <t>谭霞</t>
  </si>
  <si>
    <t>18510407811</t>
  </si>
  <si>
    <t>15A307153</t>
  </si>
  <si>
    <t>支部联合举办，做好活动组织协调，确保人员安全</t>
  </si>
  <si>
    <t>文化熏陶 和谐支部——研究生党支部组织建设活动</t>
  </si>
  <si>
    <t>15A307154</t>
  </si>
  <si>
    <t>建议调整活动方案，切实加强基层组织建设</t>
  </si>
  <si>
    <t>走向历史深处，共唱和平赞歌——纪念反法西斯战争胜利七十周年（支部合作）</t>
  </si>
  <si>
    <t>未通过26</t>
  </si>
  <si>
    <t>外文</t>
  </si>
  <si>
    <t>外文学院2014级
硕士生第三党支部</t>
  </si>
  <si>
    <t>“观影片忆往昔岁月，谈两会待明日峥嵘”
 茶话会</t>
  </si>
  <si>
    <t>楚静远</t>
  </si>
  <si>
    <t>15011215616</t>
  </si>
  <si>
    <t>15A508155</t>
  </si>
  <si>
    <t>涉及党员人数过少，建议吸纳积极分子同学参与活动</t>
  </si>
  <si>
    <t xml:space="preserve">学术科研经验交流讨论会  </t>
  </si>
  <si>
    <t>15A308156</t>
  </si>
  <si>
    <t>建议支部联合举办，扩大活动受众</t>
  </si>
  <si>
    <t>外文学院2014级
专硕党支部</t>
  </si>
  <si>
    <t xml:space="preserve">加强支部组织建设，凝聚成员智慧力量 </t>
  </si>
  <si>
    <t>张斐</t>
  </si>
  <si>
    <t>15510076668</t>
  </si>
  <si>
    <t>15A508157</t>
  </si>
  <si>
    <t>建议做好前期活动准备，确保活动落实</t>
  </si>
  <si>
    <t>求职交流面对面
——促进支部学风建设</t>
  </si>
  <si>
    <t>隋先凯</t>
  </si>
  <si>
    <t>13041128917</t>
  </si>
  <si>
    <t>15A108158</t>
  </si>
  <si>
    <t>建议做好活动宣传，吸纳其他支部成员参与，提高活动实效</t>
  </si>
  <si>
    <t>外文学院2014级
硕士生第一党支部
外文学院2014级
硕士生第二党支部
外文学院2014级
硕士生第三党支部
外文学院2014级
专硕党支部</t>
  </si>
  <si>
    <t>参观中国科技馆、践行核心价值观</t>
  </si>
  <si>
    <t>15117925108</t>
  </si>
  <si>
    <t>15A508159</t>
  </si>
  <si>
    <t>支部联合举办，建议做好组织协调，确保人员安全，加强活动宣传；各支部应配合开展专题教育活动，突出党建思政主题</t>
  </si>
  <si>
    <t>外文学院2014级
硕士生第一党支部
外文学院2014级
硕士生第二党支部</t>
  </si>
  <si>
    <t>外文学院求职经验分享交流会</t>
  </si>
  <si>
    <t>杨婧</t>
  </si>
  <si>
    <t>15A208160</t>
  </si>
  <si>
    <t>建议完善活动方案，加强活动宣传</t>
  </si>
  <si>
    <t>外文学院博士生党支部
外文学院2014级
硕士生第一党支部
外文学院2014级
硕士生第二党支部</t>
  </si>
  <si>
    <t>集思广益走群众路线、献计献策筑和谐校园</t>
  </si>
  <si>
    <t>杨吕娜</t>
  </si>
  <si>
    <t>15A408161</t>
  </si>
  <si>
    <t>活动形式较为新颖，建议做好组织筹备与成果汇总，视活动效果拨付经费【重点支持项目】</t>
  </si>
  <si>
    <t>外文学院2013级
硕士生第一党支部</t>
  </si>
  <si>
    <t>爱心助考，党员先行
—英语六级考试志愿辅导活动</t>
  </si>
  <si>
    <t>吴雯昕</t>
  </si>
  <si>
    <t>15110259278</t>
  </si>
  <si>
    <t>15A208162</t>
  </si>
  <si>
    <t>涉及人数较多，建议做好组织筹备，扩大活动影响</t>
  </si>
  <si>
    <t>生活中的两会热点
—2015两会精神学习</t>
  </si>
  <si>
    <t>15A308163</t>
  </si>
  <si>
    <t>建议提前至4月初开展活动，确保活动时效性</t>
  </si>
  <si>
    <t>“全民健身，你我同行，
强健体魄，为党工作”—羽毛球比赛</t>
  </si>
  <si>
    <t>未通过27</t>
  </si>
  <si>
    <t>外文学院2013级
硕士生第二党支部</t>
  </si>
  <si>
    <t>“健强体魄，建设队伍”
——春季跳绳比赛”</t>
  </si>
  <si>
    <t>赵燕娇</t>
  </si>
  <si>
    <t>15210981201</t>
  </si>
  <si>
    <t>未通过28</t>
  </si>
  <si>
    <t>“大众创业，万众创新” 
——支部友谊辩论赛</t>
  </si>
  <si>
    <t>彭亚飞</t>
  </si>
  <si>
    <t>15A208164</t>
  </si>
  <si>
    <t>建议细化活动方案，精心组织落实，确保活动实效</t>
  </si>
  <si>
    <t>“爱心乘着英语的翅膀”
—福利院送温暖志愿活动</t>
  </si>
  <si>
    <t>柴红光</t>
  </si>
  <si>
    <t>15A208165</t>
  </si>
  <si>
    <t>建议加强活动组织宣传，提高活动影响力，常态化推进【重点支持项目】</t>
  </si>
  <si>
    <t>外文学院2012级
硕士生第一党支部</t>
  </si>
  <si>
    <t xml:space="preserve"> “学理论•读经典”研习读书会  </t>
  </si>
  <si>
    <t>齐豪杰</t>
  </si>
  <si>
    <t>18811476412</t>
  </si>
  <si>
    <t>15A508166</t>
  </si>
  <si>
    <t>2015届外文学院研究生
求职就业经验分享会</t>
  </si>
  <si>
    <t>15A108167</t>
  </si>
  <si>
    <t>外文学院2012级
硕士生第二党支部</t>
  </si>
  <si>
    <t>“培育和践行社会主义
核心价值观”主题教育活动</t>
  </si>
  <si>
    <t>牛一之</t>
  </si>
  <si>
    <t>15101056625</t>
  </si>
  <si>
    <t>15A208168</t>
  </si>
  <si>
    <t>建议将党建活动与毕业生教育工作相结合</t>
  </si>
  <si>
    <t>“学习经典，指引未来”
——研究生党支部理论学习活动</t>
  </si>
  <si>
    <t>15A108169</t>
  </si>
  <si>
    <t>毕业党支部建议活动提早开展，可视活动开展情况追加经费支持</t>
  </si>
  <si>
    <t>外文学院博士生党支部</t>
  </si>
  <si>
    <t>圆明园遗址公园踏青</t>
  </si>
  <si>
    <t>15210160423</t>
  </si>
  <si>
    <t>15A208170</t>
  </si>
  <si>
    <t>建议细化活动方案，明确参观线路，注意外出安全</t>
  </si>
  <si>
    <t>参观中国人民革命军事博物馆</t>
  </si>
  <si>
    <t>未通过29</t>
  </si>
  <si>
    <t>艺传</t>
  </si>
  <si>
    <t>2014级学硕党支部</t>
  </si>
  <si>
    <t xml:space="preserve">学习成才表率., 建设优良学风——学长学姐求职经验交流会 </t>
  </si>
  <si>
    <t>刘竹凌</t>
  </si>
  <si>
    <t>13391901573</t>
  </si>
  <si>
    <t>15A209171</t>
  </si>
  <si>
    <t xml:space="preserve"> 读报纸，学理论——《人民日报》读报交流会  </t>
  </si>
  <si>
    <t>15A409172</t>
  </si>
  <si>
    <t>建议细化活动方案，加强党员自身教育</t>
  </si>
  <si>
    <t>“同舟引航”——支部共建深入社区志愿服务</t>
  </si>
  <si>
    <t>15A509173</t>
  </si>
  <si>
    <t>支部合办，建议细化志愿服务活动方案，加强活动组织【红色1+1项目】</t>
  </si>
  <si>
    <t>2014级专硕党支部</t>
  </si>
  <si>
    <t xml:space="preserve">“学长领航，成才有方”朋辈交流活动   </t>
  </si>
  <si>
    <t>杨杨</t>
  </si>
  <si>
    <t>15A209174</t>
  </si>
  <si>
    <t>建议支部活动减少宣传支出，优化经费预算</t>
  </si>
  <si>
    <t>“善思者 行远道”—党史国情学习交流会</t>
  </si>
  <si>
    <t>15A209175</t>
  </si>
  <si>
    <t>建议充实活动内容，做好文字材料汇总</t>
  </si>
  <si>
    <t>“思想引领”——学习“四个全面”学习读本</t>
  </si>
  <si>
    <t>丁倩</t>
  </si>
  <si>
    <t>15A309176</t>
  </si>
  <si>
    <t xml:space="preserve">“强基固本”——党支部工作流程学习与经验分享  </t>
  </si>
  <si>
    <t>15A209177</t>
  </si>
  <si>
    <t>建议完善活动方案，做好党员教育</t>
  </si>
  <si>
    <t>12级硕士党支部</t>
  </si>
  <si>
    <t>畅游书海，品读经典——“学经典”读书交流会</t>
  </si>
  <si>
    <t>李昕婕</t>
  </si>
  <si>
    <t>15A509178</t>
  </si>
  <si>
    <t xml:space="preserve">品味艺术，成才表率——参观美术系毕业展映 </t>
  </si>
  <si>
    <t>李雅琪</t>
  </si>
  <si>
    <t>未通过30</t>
  </si>
  <si>
    <t>建议结合支部日常工作开展</t>
  </si>
  <si>
    <t>博士研究生党支部</t>
  </si>
  <si>
    <t xml:space="preserve">“学风建设从心做起”主题座谈会  </t>
  </si>
  <si>
    <t>黄含</t>
  </si>
  <si>
    <t>15A109179</t>
  </si>
  <si>
    <t>建议完善活动方案，提高活动实效</t>
  </si>
  <si>
    <t xml:space="preserve">学习了解农村基层，培育和践行社会主义核心价值观——集体观看主旋律电影《卒迹》     </t>
  </si>
  <si>
    <t>高一然</t>
  </si>
  <si>
    <t>13811975830</t>
  </si>
  <si>
    <t>15A109180</t>
  </si>
  <si>
    <t>建议充实活动内容，加强党员教育</t>
  </si>
  <si>
    <t>历史</t>
  </si>
  <si>
    <t xml:space="preserve">反思历史，理性爱国 </t>
  </si>
  <si>
    <t>赵粲然</t>
  </si>
  <si>
    <t>未通过31</t>
  </si>
  <si>
    <t xml:space="preserve">和积极分子做朋友——提高党员群众工作能力 </t>
  </si>
  <si>
    <t>15A210181</t>
  </si>
  <si>
    <t>建议明确制度要求，严格项目落实</t>
  </si>
  <si>
    <t>不唯上、不唯书，只唯实——支部学风建设</t>
  </si>
  <si>
    <t>15A210182</t>
  </si>
  <si>
    <t>建议联合12、13级党支部联合举办</t>
  </si>
  <si>
    <t>2014级硕士研究生第二党支部</t>
  </si>
  <si>
    <t xml:space="preserve">“学理论·读经典”——师生研习读书会 </t>
  </si>
  <si>
    <t>崔恩凤</t>
  </si>
  <si>
    <t>15A110183</t>
  </si>
  <si>
    <t>建议结合专业学习开展活动，提高活动实效性</t>
  </si>
  <si>
    <t>追忆历史·缅怀先烈”——“培育和践行社会主义核心价值观”主题教育活动</t>
  </si>
  <si>
    <t>曹一鸣</t>
  </si>
  <si>
    <t>未通过32</t>
  </si>
  <si>
    <t xml:space="preserve">“成才表率”——研究生党支部学风建设活动  </t>
  </si>
  <si>
    <t>刘敏</t>
  </si>
  <si>
    <t>15A310184</t>
  </si>
  <si>
    <t>建议调整活动方案，突出学风建设主题，讲座可申请治学修身项目</t>
  </si>
  <si>
    <t>2013级硕士研究生第一党支部</t>
  </si>
  <si>
    <t>民主生活会暨党员发展培训会</t>
  </si>
  <si>
    <t>傅海燕</t>
  </si>
  <si>
    <t>15210593174</t>
  </si>
  <si>
    <t>15A210185</t>
  </si>
  <si>
    <t>建议加强组织协调，确保人员参与</t>
  </si>
  <si>
    <t>2013级硕士研究生第二党支部</t>
  </si>
  <si>
    <t>“学理论 读经典”研习讨论会</t>
  </si>
  <si>
    <t>刘颖</t>
  </si>
  <si>
    <t>15A210186</t>
  </si>
  <si>
    <t>建议结合专业学习开展，提高活动吸引力、实效性</t>
  </si>
  <si>
    <t>两会精神理论学习系列活动</t>
  </si>
  <si>
    <t>15A110187</t>
  </si>
  <si>
    <t>活动形式较为新颖，建议加强活动宣传、成果总结</t>
  </si>
  <si>
    <t>2012级硕士研究生第一、第二党支部</t>
  </si>
  <si>
    <t>潘光伟、孙静</t>
  </si>
  <si>
    <t>15301061691</t>
  </si>
  <si>
    <t>15A110188</t>
  </si>
  <si>
    <t>建议校内开展活动，减轻毕业支部负担，加强毕业生教育</t>
  </si>
  <si>
    <t>2013级硕士研究生第一、第二党支部</t>
  </si>
  <si>
    <t>15A110189</t>
  </si>
  <si>
    <t>建议调整活动方案，请与研工处党建负责老师及时沟通</t>
  </si>
  <si>
    <t>2014级博士生党支部</t>
  </si>
  <si>
    <t xml:space="preserve"> 忆抗战时期辅仁旧事，增民族复兴阶段青年新责 </t>
  </si>
  <si>
    <t>蒋丹丹</t>
  </si>
  <si>
    <t>15A210190</t>
  </si>
  <si>
    <t>建议加强校史校情教育</t>
  </si>
  <si>
    <t xml:space="preserve">“学理论，读经典，紧跟党”研习读书会     </t>
  </si>
  <si>
    <t>15A310191</t>
  </si>
  <si>
    <t>促进步、谋发展、保就业”博士生经验分享会</t>
  </si>
  <si>
    <t>15A110192</t>
  </si>
  <si>
    <t>建议联合2012级博士支部开展</t>
  </si>
  <si>
    <t>2013级博士党支部</t>
  </si>
  <si>
    <t xml:space="preserve">“深化抗战历史认识，铭记学子社会责任”——“一二·九运动纪念亭”瞻仰凭吊活动   </t>
  </si>
  <si>
    <t>王溪</t>
  </si>
  <si>
    <t>15A211193</t>
  </si>
  <si>
    <t>建议做好活动组织筹备，加强活动宣传</t>
  </si>
  <si>
    <t>数科</t>
  </si>
  <si>
    <t>2014级学术硕士研究生支部</t>
  </si>
  <si>
    <t>互动问答学理论，思想引领识真知</t>
  </si>
  <si>
    <t>蒋庆</t>
  </si>
  <si>
    <t>15201129980</t>
  </si>
  <si>
    <t>15A111194</t>
  </si>
  <si>
    <t>需明确活动方案，细化进度安排</t>
  </si>
  <si>
    <t>学习两会精神，培育和践行核心价值观</t>
  </si>
  <si>
    <t>15A511195</t>
  </si>
  <si>
    <t>2014级学术硕士研究生支部/2014专硕党支部</t>
  </si>
  <si>
    <t>Duang-Duang~动起来！</t>
  </si>
  <si>
    <t>蒋庆，易吟安</t>
  </si>
  <si>
    <t>15201129980，17801054454</t>
  </si>
  <si>
    <t>未通过33</t>
  </si>
  <si>
    <t>党风建设——党员自我反省学习</t>
  </si>
  <si>
    <t>易吟安</t>
  </si>
  <si>
    <t>17801054454</t>
  </si>
  <si>
    <t>15A211196</t>
  </si>
  <si>
    <t>2014级专硕党支部、2013级专硕党支部</t>
  </si>
  <si>
    <t>两会以及政府工作报告精神传递学习</t>
  </si>
  <si>
    <t>易吟安，原浩然</t>
  </si>
  <si>
    <t>17801054454，18813148912</t>
  </si>
  <si>
    <t>15A111197</t>
  </si>
  <si>
    <t>建议尽快开展活动，及时做好活动总结</t>
  </si>
  <si>
    <t>参观鹫峰国家森林公园</t>
  </si>
  <si>
    <t>15A111198</t>
  </si>
  <si>
    <t>建议丰富活动内容，提出党建思政主题</t>
  </si>
  <si>
    <t>2014级学术型博士党支部</t>
  </si>
  <si>
    <t>培育和践行社会主义核心价值观主题教育活动</t>
  </si>
  <si>
    <t>王翠巧</t>
  </si>
  <si>
    <t>18910370916</t>
  </si>
  <si>
    <t>15A111199</t>
  </si>
  <si>
    <t>建议优化活动方案，充实活动内容</t>
  </si>
  <si>
    <t>2012级学术型硕士博士党支部</t>
  </si>
  <si>
    <t>践行核心价值观，弘扬爱国敬业精神</t>
  </si>
  <si>
    <t>刘诚</t>
  </si>
  <si>
    <t>18811472859</t>
  </si>
  <si>
    <t>15A511200</t>
  </si>
  <si>
    <t>需细化活动方案，明确进度安排</t>
  </si>
  <si>
    <t>研究生党员文明离校动员大会</t>
  </si>
  <si>
    <t>15A212201</t>
  </si>
  <si>
    <t>活动方案过于简略，需进一步完善</t>
  </si>
  <si>
    <t>物理</t>
  </si>
  <si>
    <t>学习两会精神，共筑中国梦</t>
  </si>
  <si>
    <t xml:space="preserve">吉广智   </t>
  </si>
  <si>
    <t>13070158569</t>
  </si>
  <si>
    <t>15A212202</t>
  </si>
  <si>
    <t>及时做好活动总结</t>
  </si>
  <si>
    <t>15A212203</t>
  </si>
  <si>
    <t>建议结合开展志愿服务活动</t>
  </si>
  <si>
    <t>“中国之路”观影活动</t>
  </si>
  <si>
    <t>15A212204</t>
  </si>
  <si>
    <t xml:space="preserve">“学习价值观，共筑中国梦” </t>
  </si>
  <si>
    <t>未通过34</t>
  </si>
  <si>
    <t>重复立项申请</t>
  </si>
  <si>
    <t>2012硕士党支部</t>
  </si>
  <si>
    <t xml:space="preserve">我行我摄，光影足记 ---讲述你与师大的故事（一）
</t>
  </si>
  <si>
    <t xml:space="preserve">谢丽璇 </t>
  </si>
  <si>
    <t xml:space="preserve"> 18811473117</t>
  </si>
  <si>
    <t>15A112205</t>
  </si>
  <si>
    <t>活动形式较为新颖，建议做好活动组织落实，加强宣传</t>
  </si>
  <si>
    <t>2013硕士党支部</t>
  </si>
  <si>
    <t>我行我摄，光影足记 ---讲述你与师大的故事（二）</t>
  </si>
  <si>
    <t>15A112206</t>
  </si>
  <si>
    <t>凝聚态物理博士党支部，理论物理博士党支部，2013硕士党支部</t>
  </si>
  <si>
    <t>“缅怀中山先生，追寻复兴梦想”参观中山堂活动 知历史</t>
  </si>
  <si>
    <t>景鹏飞</t>
  </si>
  <si>
    <t>18811324183</t>
  </si>
  <si>
    <t>15A112207</t>
  </si>
  <si>
    <t>涉及人数较多，建议做好组织筹备，做好影像资料保存</t>
  </si>
  <si>
    <t>凝聚态物理博士党支部，理论物理博士党支部，2014硕士党支部</t>
  </si>
  <si>
    <t>爱中华--国家博物馆参观学习交流活动</t>
  </si>
  <si>
    <t>未通过35</t>
  </si>
  <si>
    <t>建议与项目1合并开展，餐费需自理</t>
  </si>
  <si>
    <t>2014硕，2013硕，光学与教法博士，凝聚态物理博士，理论物理博士</t>
  </si>
  <si>
    <t>爱国心·爱校情——党员进宿舍志愿服务活动</t>
  </si>
  <si>
    <t>15A112208</t>
  </si>
  <si>
    <t>建议细化活动方案，常态化开展，做好总结宣传【重点支持项目】</t>
  </si>
  <si>
    <t>光学与教法博士党支部</t>
  </si>
  <si>
    <t xml:space="preserve">   宋学科   </t>
  </si>
  <si>
    <t>18701369233</t>
  </si>
  <si>
    <t>15A212209</t>
  </si>
  <si>
    <t>建议丰富活动内容，</t>
  </si>
  <si>
    <t>“思想引领”研究生党支部理论学习活动</t>
  </si>
  <si>
    <t>15A112210</t>
  </si>
  <si>
    <t>理论物理博士党支部</t>
  </si>
  <si>
    <t xml:space="preserve">“勿忘革命先烈，争做时代先锋”观影教育活动
</t>
  </si>
  <si>
    <t>张珈铭</t>
  </si>
  <si>
    <t xml:space="preserve"> 13401157229</t>
  </si>
  <si>
    <t>15A112211</t>
  </si>
  <si>
    <t>建议将活动与支部日常工作相结合，丰富内容</t>
  </si>
  <si>
    <t>“关注两会引领思想，分享经验促进成长”活动</t>
  </si>
  <si>
    <t>15A112212</t>
  </si>
  <si>
    <t>系列活动，建议阶段性成果及时提交新闻稿</t>
  </si>
  <si>
    <t>2013级硕党支部，凝聚态物理博士党支部</t>
  </si>
  <si>
    <t>“培育和践行社会主义核心价值观”系列活动</t>
  </si>
  <si>
    <t>陈颖</t>
  </si>
  <si>
    <t>15210995750</t>
  </si>
  <si>
    <t>15A312213</t>
  </si>
  <si>
    <t>系列活动建议做好组织动员，确保人员参与和活动实效</t>
  </si>
  <si>
    <t>“携手香山，唱响红歌，分享心得” 党建活动</t>
  </si>
  <si>
    <t>15A213214</t>
  </si>
  <si>
    <t>化学</t>
  </si>
  <si>
    <t>化学学院2014级硕士生党支部</t>
  </si>
  <si>
    <t>“引领思想，求真创新”—读书交流活动</t>
  </si>
  <si>
    <t>申震</t>
  </si>
  <si>
    <t>15A413215</t>
  </si>
  <si>
    <t xml:space="preserve">传递孝心，奉献爱心——敬老院志愿行 </t>
  </si>
  <si>
    <t>15A113216</t>
  </si>
  <si>
    <t>建议常态化开展，做好宣传总结</t>
  </si>
  <si>
    <t>长于国，立于己—社会主义核心价值观主题教育活动</t>
  </si>
  <si>
    <t>15A113217</t>
  </si>
  <si>
    <t>建议结合学校社会主义核心价值观主题教育活动开展</t>
  </si>
  <si>
    <t>化学学院2013级硕士生党支部</t>
  </si>
  <si>
    <t>“知校爱校”——辅仁校区参观教育活动</t>
  </si>
  <si>
    <t>刘广建</t>
  </si>
  <si>
    <t>15A413218</t>
  </si>
  <si>
    <t>“身体力行”——义务植树志愿服务活动</t>
  </si>
  <si>
    <t>15A513219</t>
  </si>
  <si>
    <t>建议突出活动的党建思政主题，加强环保理念宣传</t>
  </si>
  <si>
    <t xml:space="preserve">“梦想起航”——就业升学经验交流活动 </t>
  </si>
  <si>
    <t>15A513220</t>
  </si>
  <si>
    <t>原方案过于简略，需进一步补充完善</t>
  </si>
  <si>
    <t>化学学院2013级专业硕士生党支部</t>
  </si>
  <si>
    <t xml:space="preserve">陈银 </t>
  </si>
  <si>
    <t>15A513221</t>
  </si>
  <si>
    <t>可视活动开展情况增加经费支持</t>
  </si>
  <si>
    <t>15A413222</t>
  </si>
  <si>
    <t>化学学院2012级硕士生党支部</t>
  </si>
  <si>
    <t>传递孝心，奉献爱心——敬老院志愿行</t>
  </si>
  <si>
    <t>沈佳男</t>
  </si>
  <si>
    <t>未通过36</t>
  </si>
  <si>
    <t>共建活动不再重复审批立项</t>
  </si>
  <si>
    <t>学理论•读经典——读书分享会</t>
  </si>
  <si>
    <t>15A313223</t>
  </si>
  <si>
    <t>化学学院2014级博士生党支部</t>
  </si>
  <si>
    <t>“加强党组建设，促进党内交流 ”民主生活会</t>
  </si>
  <si>
    <t xml:space="preserve">崔燕云 </t>
  </si>
  <si>
    <t>13126815798</t>
  </si>
  <si>
    <t>15A113224</t>
  </si>
  <si>
    <t>建议及时办理活动总结</t>
  </si>
  <si>
    <t>低碳生活，绿色出行——骑行吧，兄弟！</t>
  </si>
  <si>
    <t>15A213225</t>
  </si>
  <si>
    <t>建议优化经费预算，做好活动宣传</t>
  </si>
  <si>
    <t>观穹顶之下—走出雾霾，走进自然</t>
  </si>
  <si>
    <t>未通过37</t>
  </si>
  <si>
    <t>建议与项目2合并，适当提高经费支持额度</t>
  </si>
  <si>
    <t>化学学院2013级博士生党支部</t>
  </si>
  <si>
    <t xml:space="preserve">加强组织建设，维护党的纯洁性 </t>
  </si>
  <si>
    <t>康阳</t>
  </si>
  <si>
    <t>15A113226</t>
  </si>
  <si>
    <t>游览爱国主义教育基地——香山</t>
  </si>
  <si>
    <t>15A113227</t>
  </si>
  <si>
    <t>化学学院2012级博士生党支部</t>
  </si>
  <si>
    <t>魏琪</t>
  </si>
  <si>
    <t>15A113228</t>
  </si>
  <si>
    <t>15A114229</t>
  </si>
  <si>
    <t>天文</t>
  </si>
  <si>
    <t>天文系研究生党支部</t>
  </si>
  <si>
    <t>践行社会主义核心价值观主题教育活动</t>
  </si>
  <si>
    <t>邵珍珍</t>
  </si>
  <si>
    <t>15A414230</t>
  </si>
  <si>
    <t>服务先锋：天文馆志愿服务活动</t>
  </si>
  <si>
    <t>15A514231</t>
  </si>
  <si>
    <t>“成才表率”学长交流会学风建设活动</t>
  </si>
  <si>
    <t>15A515232</t>
  </si>
  <si>
    <t>地遥</t>
  </si>
  <si>
    <t>地遥学院2014级硕士党支部</t>
  </si>
  <si>
    <t xml:space="preserve">学长面对面，经验全交流 </t>
  </si>
  <si>
    <t>吴迪</t>
  </si>
  <si>
    <t>15201128826</t>
  </si>
  <si>
    <t>15A315233</t>
  </si>
  <si>
    <t>强基固本抓质量 筑牢堡垒促创新</t>
  </si>
  <si>
    <t>15A215234</t>
  </si>
  <si>
    <t>地遥学院2013级硕士党支部</t>
  </si>
  <si>
    <t>丁雨丝</t>
  </si>
  <si>
    <t>15210846396</t>
  </si>
  <si>
    <t>15A515235</t>
  </si>
  <si>
    <t xml:space="preserve">支部学风建设活动 </t>
  </si>
  <si>
    <t>15A515236</t>
  </si>
  <si>
    <t>地遥学院2014级博士党支部</t>
  </si>
  <si>
    <t>传承中华文化，弘扬社会主义核心价值观</t>
  </si>
  <si>
    <t>胡容海</t>
  </si>
  <si>
    <t>15120096312</t>
  </si>
  <si>
    <t>15A115237</t>
  </si>
  <si>
    <t>地遥学院2013级博士党支部</t>
  </si>
  <si>
    <t>1.“培育和践行社会主义核心价值观”主题教育活动</t>
  </si>
  <si>
    <t>张振鑫</t>
  </si>
  <si>
    <t>13439045960</t>
  </si>
  <si>
    <t>15A115238</t>
  </si>
  <si>
    <t>2.“思想引领”——研究生党支部理论学习活动</t>
  </si>
  <si>
    <t>15A215239</t>
  </si>
  <si>
    <t>地遥学院2012级博士党支部</t>
  </si>
  <si>
    <t>追古述今，共建中国梦</t>
  </si>
  <si>
    <t>张明</t>
  </si>
  <si>
    <t>18612515267</t>
  </si>
  <si>
    <t>15A115240</t>
  </si>
  <si>
    <t>学习两会精神，践行核心价值观</t>
  </si>
  <si>
    <t>15A115241</t>
  </si>
  <si>
    <t>环境</t>
  </si>
  <si>
    <t>“走进红楼旧址，重温时代先声”参观活动</t>
  </si>
  <si>
    <t>曾逸凡</t>
  </si>
  <si>
    <t>13126775803</t>
  </si>
  <si>
    <t>15A616242</t>
  </si>
  <si>
    <t>“四个全面”学习交流会</t>
  </si>
  <si>
    <t>袁静</t>
  </si>
  <si>
    <t>18811768618</t>
  </si>
  <si>
    <t>15A216243</t>
  </si>
  <si>
    <t>“穹顶之下，有你有我”——雾霾环保宣传活动</t>
  </si>
  <si>
    <t>王正早</t>
  </si>
  <si>
    <t>15A416244</t>
  </si>
  <si>
    <t>建议调整活动题目</t>
  </si>
  <si>
    <t>资源</t>
  </si>
  <si>
    <t>生态水文与水土资源综合利用研究所研究生党支部</t>
  </si>
  <si>
    <t>学风建设—传递人生正能量</t>
  </si>
  <si>
    <t>张瑜</t>
  </si>
  <si>
    <t>15A517245</t>
  </si>
  <si>
    <t>大家读两会</t>
  </si>
  <si>
    <t>15A217246</t>
  </si>
  <si>
    <t>我为实验保驾护航--实验室打扫志愿活动</t>
  </si>
  <si>
    <t>15A417247</t>
  </si>
  <si>
    <t>走进实验室，感受科研风</t>
  </si>
  <si>
    <t>15A517248</t>
  </si>
  <si>
    <t>纪念反法西斯战争胜利70周年，军事博物馆之行</t>
  </si>
  <si>
    <t>未通过38</t>
  </si>
  <si>
    <t>未通过 建议秋季学期开展</t>
  </si>
  <si>
    <t>资源勘查与测量工程研究所研究生党支部</t>
  </si>
  <si>
    <t>蔡毅</t>
  </si>
  <si>
    <t>首届天合飞行学院“开放日”精品活动</t>
  </si>
  <si>
    <t>15A517249</t>
  </si>
  <si>
    <t>读经典名著，学两会精神</t>
  </si>
  <si>
    <t>15A217250</t>
  </si>
  <si>
    <t>资源生态与中药资源研究所党支部</t>
  </si>
  <si>
    <t>“关心家事国事，学习两会精神” 党团共建主题活动</t>
  </si>
  <si>
    <t>王雪超</t>
  </si>
  <si>
    <t>15A217251</t>
  </si>
  <si>
    <t>“培育和践行社会主义核心价值观”主题学习活动</t>
  </si>
  <si>
    <t>15A117252</t>
  </si>
  <si>
    <t>“剖析自我，强基固本”民主生活会</t>
  </si>
  <si>
    <t>15A317253</t>
  </si>
  <si>
    <t>土地资源与城乡发展研究所研究生党支部</t>
  </si>
  <si>
    <t>“党员教育亲参与”志愿服务</t>
  </si>
  <si>
    <t>王明珠</t>
  </si>
  <si>
    <t>15A217254</t>
  </si>
  <si>
    <t>“回首师大历史 参观辅仁校区”主题教育活动</t>
  </si>
  <si>
    <t>15A217255</t>
  </si>
  <si>
    <t>生科</t>
  </si>
  <si>
    <t>食品安全知识系列——远离亚健康</t>
  </si>
  <si>
    <t>艾莹</t>
  </si>
  <si>
    <t>15011081719</t>
  </si>
  <si>
    <t>15A418256</t>
  </si>
  <si>
    <t>【重点支持项目】</t>
  </si>
  <si>
    <t xml:space="preserve">“祖国的样子”主题党日活动 </t>
  </si>
  <si>
    <t>15A118257</t>
  </si>
  <si>
    <t xml:space="preserve">“寻找身边的优秀党员”探访实践活动         </t>
  </si>
  <si>
    <t>15A118258</t>
  </si>
  <si>
    <t xml:space="preserve">“感悟历史，爱我中华”革命主题教育活动     </t>
  </si>
  <si>
    <t>15A118259</t>
  </si>
  <si>
    <t>大手牵小手，永远跟党走</t>
  </si>
  <si>
    <t>陈虹邑</t>
  </si>
  <si>
    <t>15210981252</t>
  </si>
  <si>
    <t>15A218260</t>
  </si>
  <si>
    <t xml:space="preserve">“拒绝雾霾，拥抱健康” </t>
  </si>
  <si>
    <t>15A418261</t>
  </si>
  <si>
    <t>修改名称</t>
  </si>
  <si>
    <t xml:space="preserve">“两会精神进民心，我为支部献片心”  </t>
  </si>
  <si>
    <t>15A318262</t>
  </si>
  <si>
    <t>科学生活，健康你我——走进社区讲植物分类与常见植物养护方法</t>
  </si>
  <si>
    <t>15A418263</t>
  </si>
  <si>
    <t xml:space="preserve"> 生态文明驻心间，奥森公园之我见  </t>
  </si>
  <si>
    <t>15A218264</t>
  </si>
  <si>
    <t>教育硕士党支部</t>
  </si>
  <si>
    <t>“我爱圆明园环保之行”爱国主义教育活动</t>
  </si>
  <si>
    <t>苑东</t>
  </si>
  <si>
    <t>18842393953</t>
  </si>
  <si>
    <t>15A418265</t>
  </si>
  <si>
    <t>“做人民满意的教师”教师技能展示交流会</t>
  </si>
  <si>
    <t>15A518266</t>
  </si>
  <si>
    <t>践行社会主义核心价值观学习讲座</t>
  </si>
  <si>
    <t>15A118267</t>
  </si>
  <si>
    <t>一句话代表我的中国心</t>
  </si>
  <si>
    <t>孙延娜</t>
  </si>
  <si>
    <t>18813148629</t>
  </si>
  <si>
    <t>15A118268</t>
  </si>
  <si>
    <t>2013级硕士第二党支部</t>
  </si>
  <si>
    <t xml:space="preserve">思想引领，沐浴经典 </t>
  </si>
  <si>
    <t>王鹏程</t>
  </si>
  <si>
    <t>15210996250</t>
  </si>
  <si>
    <t>15A218269</t>
  </si>
  <si>
    <t>服务生态，爱护生命</t>
  </si>
  <si>
    <t>15A418270</t>
  </si>
  <si>
    <t>成长成才，学术交流会</t>
  </si>
  <si>
    <t>15A518271</t>
  </si>
  <si>
    <t xml:space="preserve">基层党建创新之基层建设，制度引航   </t>
  </si>
  <si>
    <t>15A318272</t>
  </si>
  <si>
    <t xml:space="preserve">2012级硕士第一党支部           </t>
  </si>
  <si>
    <t>弘扬服务精神，争做时代先锋</t>
  </si>
  <si>
    <t>张晓玉</t>
  </si>
  <si>
    <t>15652964226</t>
  </si>
  <si>
    <t>15A418273</t>
  </si>
  <si>
    <t>2012级硕士第二党支部</t>
  </si>
  <si>
    <t xml:space="preserve">建言学校就业指导 服务毕业生就业创业 ——培育和践行社会主义核心价值观之民主       </t>
  </si>
  <si>
    <t>贾薇</t>
  </si>
  <si>
    <t>13811639024</t>
  </si>
  <si>
    <t>15A118274</t>
  </si>
  <si>
    <t xml:space="preserve">恪守学术道德、坚守学术诚信 ——培育和践行社会主义核心价值观之诚信                  </t>
  </si>
  <si>
    <t>15A118275</t>
  </si>
  <si>
    <t>“学习优秀党员先进事迹，践行社会主义核心价值观”—红色主题电影观摩活动</t>
  </si>
  <si>
    <t>孙书宏</t>
  </si>
  <si>
    <t>15652964534</t>
  </si>
  <si>
    <t>15A118276</t>
  </si>
  <si>
    <t>“服务大众，为小朋友开启奇妙的生物世界”—育英小学支教主题活动</t>
  </si>
  <si>
    <t>15A118277</t>
  </si>
  <si>
    <t xml:space="preserve">北京玉渊潭樱花节文明观察 </t>
  </si>
  <si>
    <t>王升洪</t>
  </si>
  <si>
    <t>18810446207</t>
  </si>
  <si>
    <t>15A118278</t>
  </si>
  <si>
    <t>践行群众路线，志愿服务从身边做起</t>
  </si>
  <si>
    <t>15A418279</t>
  </si>
  <si>
    <t>2012级博士党支部</t>
  </si>
  <si>
    <t xml:space="preserve">2015年毕业生就业情况调查   </t>
  </si>
  <si>
    <t>赵博</t>
  </si>
  <si>
    <t>13488688649</t>
  </si>
  <si>
    <t>15A518280</t>
  </si>
  <si>
    <t xml:space="preserve">寄语青春，留恋师大      </t>
  </si>
  <si>
    <t>15A318281</t>
  </si>
  <si>
    <t>信科</t>
  </si>
  <si>
    <t>2014级研究生党支部</t>
  </si>
  <si>
    <r>
      <rPr>
        <sz val="9"/>
        <color indexed="8"/>
        <rFont val="宋体"/>
        <family val="3"/>
        <charset val="134"/>
      </rPr>
      <t>“</t>
    </r>
    <r>
      <rPr>
        <u/>
        <sz val="9"/>
        <rFont val="宋体"/>
        <family val="3"/>
        <charset val="134"/>
      </rPr>
      <t xml:space="preserve">学以致用，服务师生”——研究生党支部志愿服务活动 </t>
    </r>
  </si>
  <si>
    <t>刘珂</t>
  </si>
  <si>
    <t>15A119282</t>
  </si>
  <si>
    <t>建议加强宣传力度</t>
  </si>
  <si>
    <t>周立清</t>
  </si>
  <si>
    <t>15A219283</t>
  </si>
  <si>
    <t>未通过</t>
  </si>
  <si>
    <t xml:space="preserve">运动促和谐 </t>
  </si>
  <si>
    <t>15A319284</t>
  </si>
  <si>
    <t>王楠</t>
  </si>
  <si>
    <t>15A419285</t>
  </si>
  <si>
    <t>2013级研究生党支部</t>
  </si>
  <si>
    <r>
      <rPr>
        <sz val="9"/>
        <color indexed="8"/>
        <rFont val="宋体"/>
        <family val="3"/>
        <charset val="134"/>
      </rPr>
      <t>“培育和践行社会主义核心价值观”主题教育活动</t>
    </r>
    <r>
      <rPr>
        <b/>
        <u/>
        <sz val="9"/>
        <rFont val="宋体"/>
        <family val="3"/>
        <charset val="134"/>
      </rPr>
      <t xml:space="preserve"> </t>
    </r>
  </si>
  <si>
    <t>夏烨</t>
  </si>
  <si>
    <t>15A119286</t>
  </si>
  <si>
    <r>
      <rPr>
        <sz val="9"/>
        <color indexed="8"/>
        <rFont val="宋体"/>
        <family val="3"/>
        <charset val="134"/>
      </rPr>
      <t>学习领悟党的重要精神，争做学习型党支部暨民主生活会</t>
    </r>
    <r>
      <rPr>
        <b/>
        <u/>
        <sz val="9"/>
        <rFont val="宋体"/>
        <family val="3"/>
        <charset val="134"/>
      </rPr>
      <t xml:space="preserve"> </t>
    </r>
  </si>
  <si>
    <t>茅凯丽</t>
  </si>
  <si>
    <t>15A219287</t>
  </si>
  <si>
    <t>研究生党员“就业创业先锋服务工程”</t>
  </si>
  <si>
    <t>15A319288</t>
  </si>
  <si>
    <t>建议突出党建主题</t>
  </si>
  <si>
    <r>
      <rPr>
        <sz val="9"/>
        <color indexed="8"/>
        <rFont val="宋体"/>
        <family val="3"/>
        <charset val="134"/>
      </rPr>
      <t>强化宗旨意识，争做时代先锋”志愿服务活动</t>
    </r>
    <r>
      <rPr>
        <b/>
        <u/>
        <sz val="9"/>
        <rFont val="宋体"/>
        <family val="3"/>
        <charset val="134"/>
      </rPr>
      <t xml:space="preserve"> </t>
    </r>
  </si>
  <si>
    <t>张伟</t>
  </si>
  <si>
    <t>15A419289</t>
  </si>
  <si>
    <t>政管</t>
  </si>
  <si>
    <t>公共管理第一硕士生党支部</t>
  </si>
  <si>
    <t>我来讲两会，你我共成长</t>
  </si>
  <si>
    <t>王东帅</t>
  </si>
  <si>
    <t>15A220290</t>
  </si>
  <si>
    <t>“成才表率”——研究生党支部学风建设活动</t>
  </si>
  <si>
    <t>王禹</t>
  </si>
  <si>
    <t>15A520291</t>
  </si>
  <si>
    <t>建议充实理论学习</t>
  </si>
  <si>
    <t>以“评”会友，以“誓”明志——党支部组织建设活动之“两会”</t>
  </si>
  <si>
    <t>李奕璇</t>
  </si>
  <si>
    <t>15A320292</t>
  </si>
  <si>
    <t>公共管理第二硕士生党支部</t>
  </si>
  <si>
    <t xml:space="preserve">“培育和践行社会主义核心价值观”主题教育活动  </t>
  </si>
  <si>
    <t>李金展</t>
  </si>
  <si>
    <t>15201129686</t>
  </si>
  <si>
    <t>15A120293</t>
  </si>
  <si>
    <t>高德永</t>
  </si>
  <si>
    <t>15A220294</t>
  </si>
  <si>
    <t>明确学习内容</t>
  </si>
  <si>
    <t>“组有所织，民有所主“研究生党支部民主生活会 系列活动</t>
  </si>
  <si>
    <t>安然</t>
  </si>
  <si>
    <t>15A320295</t>
  </si>
  <si>
    <t>图书情报硕士生党支部</t>
  </si>
  <si>
    <t>“贴近研究生村官 争当爱心快递员”红色共建系列活动</t>
  </si>
  <si>
    <t>钟村</t>
  </si>
  <si>
    <t>15A420296</t>
  </si>
  <si>
    <t>建议充实学习内容</t>
  </si>
  <si>
    <t>“我以长跑践我行 共筑伟大中国梦”春季长跑活动</t>
  </si>
  <si>
    <t>未通过39</t>
  </si>
  <si>
    <t>“读报知时事 沙龙学理论”系列理论学习活动</t>
  </si>
  <si>
    <t>15A220297</t>
  </si>
  <si>
    <t>建议明确学习内容</t>
  </si>
  <si>
    <t>“热爱科学 启迪未来”中国科技馆参观活动</t>
  </si>
  <si>
    <t>15A120298</t>
  </si>
  <si>
    <t>建议突出党建主题，形成文字材料</t>
  </si>
  <si>
    <t>“严格组织管理 庆祝政治生日”支部建设活动</t>
  </si>
  <si>
    <t>15A320299</t>
  </si>
  <si>
    <t>国际关系硕士生党支部</t>
  </si>
  <si>
    <t>素质拓展——磨炼革命意志、培养团队精神</t>
  </si>
  <si>
    <t>王艳林</t>
  </si>
  <si>
    <t>未通过40</t>
  </si>
  <si>
    <t>坚守党员原则，做好党组织的守护者</t>
  </si>
  <si>
    <t>15A220300</t>
  </si>
  <si>
    <t>感受传统文化，做好中国精神的传承者</t>
  </si>
  <si>
    <t>15A120301</t>
  </si>
  <si>
    <t>政治学理论硕士党支部</t>
  </si>
  <si>
    <t>助力“中国梦”，弘扬“核心价值观”之参观北京新文化运动纪念馆</t>
  </si>
  <si>
    <t>王涛</t>
  </si>
  <si>
    <t>15A120302</t>
  </si>
  <si>
    <t>学习《2015年国务院政府工作报告》暨2015年“两会”学习研讨会</t>
  </si>
  <si>
    <t>15A220303</t>
  </si>
  <si>
    <t xml:space="preserve">“强基固本”——“三诺活动”之“评诺”与民主生活会的思想交汇 </t>
  </si>
  <si>
    <t>15A320304</t>
  </si>
  <si>
    <t>博士生党支部</t>
  </si>
  <si>
    <t>刘清杰</t>
  </si>
  <si>
    <t>15A120305</t>
  </si>
  <si>
    <t>15A220306</t>
  </si>
  <si>
    <t>充实学习内容</t>
  </si>
  <si>
    <t>15A320307</t>
  </si>
  <si>
    <t>马院</t>
  </si>
  <si>
    <t>14级硕士生党支部</t>
  </si>
  <si>
    <t>“培育和践行社会主义核心价值观”主题征文</t>
  </si>
  <si>
    <t>侯英杰</t>
  </si>
  <si>
    <t>15501008687</t>
  </si>
  <si>
    <t>15A121308</t>
  </si>
  <si>
    <t>学习习近平总书记“四个全面”理论民主生活会</t>
  </si>
  <si>
    <t>15A221309</t>
  </si>
  <si>
    <t>踏青寻古迹，锻炼筑根基</t>
  </si>
  <si>
    <t>15A321310</t>
  </si>
  <si>
    <t>关爱儿童，托起希望--儿童福利院志愿服务活动</t>
  </si>
  <si>
    <t>15A421311</t>
  </si>
  <si>
    <t xml:space="preserve">治学•修身•成才”系列讲座 </t>
  </si>
  <si>
    <t>未通过41</t>
  </si>
  <si>
    <t>不忘国耻，立志报国”纪念抗日战争胜利70周年</t>
  </si>
  <si>
    <t>未通过42</t>
  </si>
  <si>
    <t>13级硕士生党支部</t>
  </si>
  <si>
    <t>“社会主义核心价值观润心间”主题教育活动</t>
  </si>
  <si>
    <t>刘梦然</t>
  </si>
  <si>
    <t>13521208080</t>
  </si>
  <si>
    <t>15A121312</t>
  </si>
  <si>
    <t>党员服务领航——支部志愿服务活动</t>
  </si>
  <si>
    <t>15A421313</t>
  </si>
  <si>
    <t>重点支持项目</t>
  </si>
  <si>
    <t>转变工作作风，争做成才表率</t>
  </si>
  <si>
    <t>15A521314</t>
  </si>
  <si>
    <t>14级博士生党支部</t>
  </si>
  <si>
    <t>培育和践行社会主义核心价值观活动</t>
  </si>
  <si>
    <t>马金祥</t>
  </si>
  <si>
    <t>15A121315</t>
  </si>
  <si>
    <t>“四个全面”理论学术研讨会</t>
  </si>
  <si>
    <t>15A221316</t>
  </si>
  <si>
    <t>2014年全国基层党建创新活动理论交流活动</t>
  </si>
  <si>
    <t>15A321317</t>
  </si>
  <si>
    <t>核科</t>
  </si>
  <si>
    <t>2014级硕士生党支部</t>
  </si>
  <si>
    <t>“成才表率，原子能之行”——研究生党支部学风建设活动</t>
  </si>
  <si>
    <t>胥密</t>
  </si>
  <si>
    <t>15A522318</t>
  </si>
  <si>
    <t>党支部组织建设活动之支部间工作交流和素质拓展</t>
  </si>
  <si>
    <t>张芷筠</t>
  </si>
  <si>
    <t>15A322319</t>
  </si>
  <si>
    <t>2013级硕士生党支部</t>
  </si>
  <si>
    <t>“思想引领”——研究生党支部理论学习活动之“四个全面”研习读书会</t>
  </si>
  <si>
    <t>梅婷</t>
  </si>
  <si>
    <t>13269236126</t>
  </si>
  <si>
    <t>15A222320</t>
  </si>
  <si>
    <t>“成才表率”——研究生党支部学风建设活动之——师兄师姐就业经验交流座谈会</t>
  </si>
  <si>
    <t>谭何盛</t>
  </si>
  <si>
    <t>15600692362</t>
  </si>
  <si>
    <t>15A522321</t>
  </si>
  <si>
    <t>2012级硕士生党支部</t>
  </si>
  <si>
    <t>王宝顺</t>
  </si>
  <si>
    <t>13269235079</t>
  </si>
  <si>
    <t>15A422322</t>
  </si>
  <si>
    <t>培育和践行社会主义核心价值观——走进国家博物馆</t>
  </si>
  <si>
    <t>易天成</t>
  </si>
  <si>
    <t>15A122323</t>
  </si>
  <si>
    <t>丰富活动内容</t>
  </si>
  <si>
    <t>“思想引领”推进学习型党支部建设</t>
  </si>
  <si>
    <t>15A222324</t>
  </si>
  <si>
    <t>“成才表率”学术及求职就业交流会</t>
  </si>
  <si>
    <t>15A522325</t>
  </si>
  <si>
    <t>汉院</t>
  </si>
  <si>
    <t>2014汉教研究生党支部</t>
  </si>
  <si>
    <t xml:space="preserve">“社会主义核心价值观在校园”主题教育活动 </t>
  </si>
  <si>
    <t>袁梦潇</t>
  </si>
  <si>
    <t>15201588299</t>
  </si>
  <si>
    <t>15A123326</t>
  </si>
  <si>
    <t>“了解时政热点 学习两会精神”党员读报交流会</t>
  </si>
  <si>
    <t>15A223327</t>
  </si>
  <si>
    <t>15A523328</t>
  </si>
  <si>
    <t>2014汉语国际教育支部</t>
  </si>
  <si>
    <t>加强“思想引领”，提高理论学习</t>
  </si>
  <si>
    <t>徐杰灵</t>
  </si>
  <si>
    <t>18068106980</t>
  </si>
  <si>
    <t>15A223329</t>
  </si>
  <si>
    <t>建设优良校风学风，彰显师大学子风采</t>
  </si>
  <si>
    <t>15A523330</t>
  </si>
  <si>
    <t>品味历史文化，践行核心价值观</t>
  </si>
  <si>
    <t>15A123331</t>
  </si>
  <si>
    <t>2013汉教研究生党支部</t>
  </si>
  <si>
    <t>“与人为善，诚信待人；知法守法，从我做起”主题座谈会（合办）</t>
  </si>
  <si>
    <t xml:space="preserve">郭文骁   </t>
  </si>
  <si>
    <t>18813141636</t>
  </si>
  <si>
    <t>15A123332</t>
  </si>
  <si>
    <t>“品味书香，励志铸魂”学习心得交流会（合办）</t>
  </si>
  <si>
    <t>15A223333</t>
  </si>
  <si>
    <t>“查摆问题，开展批评”民主生活会</t>
  </si>
  <si>
    <t>15A123334</t>
  </si>
  <si>
    <t>2013汉语国际教育支部</t>
  </si>
  <si>
    <t>践行中国精神--专题民主生活会</t>
  </si>
  <si>
    <t>刘铁静</t>
  </si>
  <si>
    <t>18610371022</t>
  </si>
  <si>
    <t>15A123335</t>
  </si>
  <si>
    <t>社会主义核心价值观理论学习活动</t>
  </si>
  <si>
    <t>景高娃</t>
  </si>
  <si>
    <t>18810557224</t>
  </si>
  <si>
    <t>15A123336</t>
  </si>
  <si>
    <t xml:space="preserve">树立学术理想，加强学风建设  </t>
  </si>
  <si>
    <t>15A523337</t>
  </si>
  <si>
    <t>经资</t>
  </si>
  <si>
    <t>经济与资源管理研究院党总支学生支部</t>
  </si>
  <si>
    <t>参观“军博”感受历史，缅怀先烈砥砺前行</t>
  </si>
  <si>
    <t>胡可征</t>
  </si>
  <si>
    <t>18813140568</t>
  </si>
  <si>
    <t>15A124338</t>
  </si>
  <si>
    <t>更改地点</t>
  </si>
  <si>
    <t>民主生活会</t>
  </si>
  <si>
    <t>15A324339</t>
  </si>
  <si>
    <t>脑院</t>
  </si>
  <si>
    <t>研究生第一、二、三党支部</t>
  </si>
  <si>
    <t>“学思悟行”——研究生党支部理论学习活动</t>
  </si>
  <si>
    <t>华销嫣</t>
  </si>
  <si>
    <t>18813175258</t>
  </si>
  <si>
    <t>15A225340</t>
  </si>
  <si>
    <t>"省吾身，强基固本"——党员民主评议活动</t>
  </si>
  <si>
    <t>赖珍珍</t>
  </si>
  <si>
    <t>13126781168</t>
  </si>
  <si>
    <t>15A325341</t>
  </si>
  <si>
    <t>“薪火相传”——研究生党支部学风建设活动</t>
  </si>
  <si>
    <t>杨晨</t>
  </si>
  <si>
    <t>15311424384</t>
  </si>
  <si>
    <t>15A525342</t>
  </si>
  <si>
    <t>古籍</t>
  </si>
  <si>
    <r>
      <rPr>
        <sz val="9"/>
        <color indexed="8"/>
        <rFont val="宋体"/>
        <family val="3"/>
        <charset val="134"/>
      </rPr>
      <t>古籍院直属党支部全体学生支部</t>
    </r>
    <r>
      <rPr>
        <sz val="9"/>
        <color indexed="8"/>
        <rFont val="Arial"/>
        <family val="2"/>
      </rPr>
      <t>√</t>
    </r>
  </si>
  <si>
    <t>“古为今用”——就业考博交流会</t>
  </si>
  <si>
    <t>吴冕</t>
  </si>
  <si>
    <t>15210519634</t>
  </si>
  <si>
    <r>
      <rPr>
        <sz val="9"/>
        <rFont val="Arial"/>
        <family val="2"/>
      </rPr>
      <t xml:space="preserve">√ </t>
    </r>
    <r>
      <rPr>
        <sz val="9"/>
        <color indexed="10"/>
        <rFont val="宋体"/>
        <family val="3"/>
        <charset val="134"/>
      </rPr>
      <t>？</t>
    </r>
  </si>
  <si>
    <t>15A526343</t>
  </si>
  <si>
    <t>向伟人致敬系列活动之“小平，您好！”</t>
  </si>
  <si>
    <t>15A226344</t>
  </si>
  <si>
    <t>水科</t>
  </si>
  <si>
    <t>水科院2014级硕士党支部</t>
  </si>
  <si>
    <t>“点滴纯净，你我守护”校园节水活动</t>
  </si>
  <si>
    <t>徐茂森</t>
  </si>
  <si>
    <t>18539992576</t>
  </si>
  <si>
    <t>15A427345</t>
  </si>
  <si>
    <t>“学习南水北调精神”参观团结湖活动</t>
  </si>
  <si>
    <t>15A127346</t>
  </si>
  <si>
    <t>“当代国际形势下的中国”理论学习会</t>
  </si>
  <si>
    <t>15A227347</t>
  </si>
  <si>
    <t>水科院2013级硕士党支部</t>
  </si>
  <si>
    <t>青山绿水 心之畅游-游览奥林匹克森林公园</t>
  </si>
  <si>
    <t>洪思扬</t>
  </si>
  <si>
    <t>18813045576</t>
  </si>
  <si>
    <t>15A127348</t>
  </si>
  <si>
    <t>水科院2014级博士党支部</t>
  </si>
  <si>
    <t>基层实践价值观，共创服务中国梦</t>
  </si>
  <si>
    <t>郭学茹</t>
  </si>
  <si>
    <t>18811473453</t>
  </si>
  <si>
    <t>15A427349</t>
  </si>
  <si>
    <t>重大项目</t>
  </si>
  <si>
    <t>社发</t>
  </si>
  <si>
    <t>学生第一党支部</t>
  </si>
  <si>
    <t>研究生党支部“新生引航暨学风建设”工程</t>
  </si>
  <si>
    <t>余璐</t>
  </si>
  <si>
    <t>15801639952</t>
  </si>
  <si>
    <t>15A528350</t>
  </si>
  <si>
    <t>“自觉培育践行社会主义核心价值观”主题教育活动</t>
  </si>
  <si>
    <t>15A228351</t>
  </si>
  <si>
    <t>学生第二党支部</t>
  </si>
  <si>
    <r>
      <rPr>
        <sz val="9"/>
        <color indexed="8"/>
        <rFont val="宋体"/>
        <family val="3"/>
        <charset val="134"/>
      </rPr>
      <t>关注两会热点</t>
    </r>
    <r>
      <rPr>
        <sz val="9"/>
        <rFont val="宋体"/>
        <family val="3"/>
        <charset val="134"/>
      </rPr>
      <t xml:space="preserve"> 感知社会动态</t>
    </r>
  </si>
  <si>
    <t>王瑛</t>
  </si>
  <si>
    <t>15600692794</t>
  </si>
  <si>
    <t>15A128352</t>
  </si>
  <si>
    <r>
      <rPr>
        <sz val="9"/>
        <color indexed="8"/>
        <rFont val="宋体"/>
        <family val="3"/>
        <charset val="134"/>
      </rPr>
      <t>京师风范，薪火相传</t>
    </r>
    <r>
      <rPr>
        <sz val="9"/>
        <rFont val="宋体"/>
        <family val="3"/>
        <charset val="134"/>
      </rPr>
      <t>——优秀毕业生交流会</t>
    </r>
  </si>
  <si>
    <t>15A228353</t>
  </si>
  <si>
    <t>心系福利院，温情社发行</t>
  </si>
  <si>
    <t>15A428354</t>
  </si>
  <si>
    <t>学生第三党支部</t>
  </si>
  <si>
    <t>“京师学堂第一义，梁公事业清明纪”主题实践活动</t>
  </si>
  <si>
    <t>李宇婷</t>
  </si>
  <si>
    <t>15210809517</t>
  </si>
  <si>
    <t>15A128355</t>
  </si>
  <si>
    <t>“学习两会报告，领悟社工路线”主题学习沙龙</t>
  </si>
  <si>
    <t>15A228356</t>
  </si>
  <si>
    <t>“爱•陪伴——青年党员在行动”主题志愿服务活动</t>
  </si>
  <si>
    <t>15A428357</t>
  </si>
  <si>
    <t>减灾</t>
  </si>
  <si>
    <t>减灾与应急管理研究院第一党支部</t>
  </si>
  <si>
    <t>“培育与践行社会主义核心价值观教育活动”</t>
  </si>
  <si>
    <t>魏星</t>
  </si>
  <si>
    <t>18810922175</t>
  </si>
  <si>
    <t>15A129358</t>
  </si>
  <si>
    <t>“学习两会精神 聚焦热点话题”——研究生党支部理论学习活动</t>
  </si>
  <si>
    <t>郭晓梅</t>
  </si>
  <si>
    <t>13121401397</t>
  </si>
  <si>
    <t>15A229359</t>
  </si>
  <si>
    <t>“京师科技大厦火灾演习活动”</t>
  </si>
  <si>
    <t>15A629360</t>
  </si>
  <si>
    <t>减灾与应急管理研究院第二党支部</t>
  </si>
  <si>
    <t>研读“两会”精神，引领思想行动</t>
  </si>
  <si>
    <t>温海明</t>
  </si>
  <si>
    <t>18813148903</t>
  </si>
  <si>
    <t>15A229361</t>
  </si>
  <si>
    <t>减灾与应急管理研究院第三党支部</t>
  </si>
  <si>
    <t>“研究生党支部理论学习活动——两会精神伴我行”</t>
  </si>
  <si>
    <t>王晔</t>
  </si>
  <si>
    <t>18603322858</t>
  </si>
  <si>
    <t>15A229362</t>
  </si>
  <si>
    <t>支部组织建设活动——参观宋庆龄故居</t>
  </si>
  <si>
    <t>鲍宇阳</t>
  </si>
  <si>
    <t>15201808035</t>
  </si>
  <si>
    <t>15A329363</t>
  </si>
  <si>
    <t>学风建设活动——国家应急广播中心参观</t>
  </si>
  <si>
    <t>15A529364</t>
  </si>
  <si>
    <t>减灾与应急管理研究院第四党支部</t>
  </si>
  <si>
    <t>支部理论学习——学习两会精神</t>
  </si>
  <si>
    <t>15A229365</t>
  </si>
  <si>
    <t>学风建设活动——灾难逃生知识学习与实践</t>
  </si>
  <si>
    <t>15A529366</t>
  </si>
  <si>
    <t>全球</t>
  </si>
  <si>
    <t>2014级硕士研究生党支部</t>
  </si>
  <si>
    <t>学习两会精神  践行社会主义核心价值观</t>
  </si>
  <si>
    <t>乔媛媛</t>
  </si>
  <si>
    <t>15A230367</t>
  </si>
  <si>
    <t>15A330368</t>
  </si>
  <si>
    <t>微信联系你我  党务活动随时知</t>
  </si>
  <si>
    <t>15A330369</t>
  </si>
  <si>
    <t>建议合并</t>
  </si>
  <si>
    <t>创建党员活动室 共建党员活动良好氛围</t>
  </si>
  <si>
    <t>未通过44</t>
  </si>
  <si>
    <t>2013级硕士班党支部</t>
  </si>
  <si>
    <t>走进卢沟桥，感受历史，弘扬抗战精神</t>
  </si>
  <si>
    <t>陈爱芳</t>
  </si>
  <si>
    <t>未通过43</t>
  </si>
  <si>
    <t>学习“四个全面”，汇聚实现中国梦的正能量</t>
  </si>
  <si>
    <t>15A230370</t>
  </si>
  <si>
    <t>响应时代号召，践行绿色环保</t>
  </si>
  <si>
    <t>15A430371</t>
  </si>
  <si>
    <t>全球变化研究前沿讲座</t>
  </si>
  <si>
    <t>15A430372</t>
  </si>
  <si>
    <t>体味生活，沟通你我</t>
  </si>
  <si>
    <t>2014级博士班党支部</t>
  </si>
  <si>
    <t>中国梦•民族魂•从胜利走向胜利</t>
  </si>
  <si>
    <t>李瑞云</t>
  </si>
  <si>
    <t>15A230373</t>
  </si>
  <si>
    <t>寻辅仁精神 做时代先锋</t>
  </si>
  <si>
    <t>15A330374</t>
  </si>
  <si>
    <t>传承党的优良传统，加强基层党纪建设</t>
  </si>
  <si>
    <t>15A430375</t>
  </si>
  <si>
    <t>身体力行，我为学院两室工作贡献力量</t>
  </si>
  <si>
    <t>2013级博士班党支部</t>
  </si>
  <si>
    <t>探访“爱国主义教育基地”—八达岭长城</t>
  </si>
  <si>
    <t>胡洛佳</t>
  </si>
  <si>
    <t>“师生面对面”座谈会</t>
  </si>
  <si>
    <t>15A130376</t>
  </si>
  <si>
    <t>完善策划</t>
  </si>
  <si>
    <t>2012级硕博联合党支部</t>
  </si>
  <si>
    <t>“践行核心价值观•共筑伟大中国梦”演讲比赛</t>
  </si>
  <si>
    <t>张海晶</t>
  </si>
  <si>
    <t>15A130377</t>
  </si>
  <si>
    <t>系统</t>
  </si>
  <si>
    <t>系统科学学院研究生党支部</t>
  </si>
  <si>
    <t xml:space="preserve">“体会社会主义、践行核心价值”宋庆龄故居游览主题教育活动 </t>
  </si>
  <si>
    <t>况青作</t>
  </si>
  <si>
    <t>15A131378</t>
  </si>
  <si>
    <t>付宇航</t>
  </si>
  <si>
    <t>15A231379</t>
  </si>
  <si>
    <t>“我分享我提高我快乐”支部学风建设活动</t>
  </si>
  <si>
    <t>15A531380</t>
  </si>
  <si>
    <t>核算</t>
  </si>
  <si>
    <t>国民核算研究院党支部</t>
  </si>
  <si>
    <t>“读《平凡的世界》有感”座谈会</t>
  </si>
  <si>
    <t>余俊彪</t>
  </si>
  <si>
    <t>15A132381</t>
  </si>
  <si>
    <t>“学理论·读经典”学习沙龙</t>
  </si>
  <si>
    <t>15A232382</t>
  </si>
  <si>
    <t>植物园垃圾志愿清扫活动</t>
  </si>
  <si>
    <t>15A432383</t>
  </si>
  <si>
    <t>院系</t>
  </si>
  <si>
    <t>项目编号新</t>
  </si>
  <si>
    <t>拟审批金额</t>
  </si>
  <si>
    <t>1教育</t>
  </si>
  <si>
    <t>15硕士第一党支部</t>
  </si>
  <si>
    <t>“关注祖国未来花朵，践行社会主义核心价值观”支教活动</t>
  </si>
  <si>
    <t>张正慈</t>
  </si>
  <si>
    <t>15B30101</t>
  </si>
  <si>
    <t>已审批1101</t>
  </si>
  <si>
    <t>建议细化活动方案，确保落实，制度化推进</t>
  </si>
  <si>
    <t>“唱给祖国唱给党”暨抗战胜利70周年红歌比赛（联合举办，主办）</t>
  </si>
  <si>
    <t>15B30102</t>
  </si>
  <si>
    <t>已审批1201</t>
  </si>
  <si>
    <t>共建项目，活动照片无党旗</t>
  </si>
  <si>
    <t>建议按照支部计划及活动方案确保落实，制度化推进</t>
  </si>
  <si>
    <t>“讲-问-论”理论学习活动</t>
  </si>
  <si>
    <t>15B30103</t>
  </si>
  <si>
    <t>建议认真组织筹备，确保学习实效（理论学习类）</t>
  </si>
  <si>
    <t>15硕士第二党支部</t>
  </si>
  <si>
    <t xml:space="preserve">新生党员入学教育暨抗日战争胜利七十周年活动 </t>
  </si>
  <si>
    <t>方贤中</t>
  </si>
  <si>
    <t>15B30104</t>
  </si>
  <si>
    <t>追寻历史，展望未来  —秋游圆明园，学习十八届五中全会精神</t>
  </si>
  <si>
    <t>15B40105</t>
  </si>
  <si>
    <t>建议细化活动方案，突出党建思政主题和活动内容</t>
  </si>
  <si>
    <t>观经典电影、书爱国深情</t>
  </si>
  <si>
    <t>15B40106</t>
  </si>
  <si>
    <t>已审批0101</t>
  </si>
  <si>
    <t>“微党课”竞赛交流会</t>
  </si>
  <si>
    <t>15B30107</t>
  </si>
  <si>
    <t>建议确保活动参与度，拓宽活动覆盖面</t>
  </si>
  <si>
    <t>15硕士第三党支部</t>
  </si>
  <si>
    <t>参观中国人民抗日战争纪念馆系列活动</t>
  </si>
  <si>
    <t>王忱哲</t>
  </si>
  <si>
    <t>15B30108</t>
  </si>
  <si>
    <t>照片质量不错</t>
  </si>
  <si>
    <t>“学理论读经典”知识竞赛</t>
  </si>
  <si>
    <t>15B10109</t>
  </si>
  <si>
    <t>我爱猜红歌</t>
  </si>
  <si>
    <t>15B40110</t>
  </si>
  <si>
    <t>唱给祖国唱给党暨抗战胜利70周年红歌比赛（共建，协办）</t>
  </si>
  <si>
    <t>协办活动只批复主办活动支部</t>
  </si>
  <si>
    <t>“凝练团队，提升自我”联合素质拓展活动（共建，协办）</t>
  </si>
  <si>
    <t>彭自芳</t>
  </si>
  <si>
    <t>18811337167</t>
  </si>
  <si>
    <t>15硕士第四党支部</t>
  </si>
  <si>
    <t>纪念“抗日战争暨世界反法西斯战争胜利70周年”主题教育活动</t>
  </si>
  <si>
    <t>姜晓慧</t>
  </si>
  <si>
    <t>15B30111</t>
  </si>
  <si>
    <t>请规范摆放党旗</t>
  </si>
  <si>
    <t>观阅国家博物史实 践行中华文化精神——赴国家博物馆参观学习</t>
  </si>
  <si>
    <t xml:space="preserve">齐方萍 </t>
  </si>
  <si>
    <t>15B30112</t>
  </si>
  <si>
    <t>活动内容字数不够</t>
  </si>
  <si>
    <t>交流沟通，共同进步——新老生党员交流活动（联合活动，协办）</t>
  </si>
  <si>
    <t>15硕第五党支部</t>
  </si>
  <si>
    <t>新生党员入学教育——纪念抗战胜利70周年主题教育</t>
  </si>
  <si>
    <t>王陆雷</t>
  </si>
  <si>
    <t>18810693410</t>
  </si>
  <si>
    <t>15B30113</t>
  </si>
  <si>
    <t>“微视频”之文明师大</t>
  </si>
  <si>
    <t>15B30114</t>
  </si>
  <si>
    <t>建议加强活动宣传，提升活动影响力</t>
  </si>
  <si>
    <t>“祖国在我心中”之“我爱香山行”</t>
  </si>
  <si>
    <t>靳佩佩</t>
  </si>
  <si>
    <t>18810856322</t>
  </si>
  <si>
    <t>15B30115</t>
  </si>
  <si>
    <t>“凝练团队、提升自我”联合举办素质拓展活动（联合举办，主办）</t>
  </si>
  <si>
    <t>15B40116</t>
  </si>
  <si>
    <t>活动照片无党旗</t>
  </si>
  <si>
    <t>15硕士第六党支部</t>
  </si>
  <si>
    <t>We are family——新学期经验交流会</t>
  </si>
  <si>
    <t>张莹</t>
  </si>
  <si>
    <t>15B30117</t>
  </si>
  <si>
    <t>回望历史，展望未来——纪念中国人民抗日战争暨世界人民反法西斯战争胜利70周年纪念活动</t>
  </si>
  <si>
    <t>15B30118</t>
  </si>
  <si>
    <t>“祖国在我心中”主题配音比赛（联合活动，协办）</t>
  </si>
  <si>
    <t>“志愿服务，实现自我”争做师大志愿者活动</t>
  </si>
  <si>
    <t>15B30119</t>
  </si>
  <si>
    <t>15硕士第七党支部</t>
  </si>
  <si>
    <t>“青春党建 青年梦想”微党课比赛</t>
  </si>
  <si>
    <t>张胜兰</t>
  </si>
  <si>
    <t>15B30120</t>
  </si>
  <si>
    <t>“祖国在我心中”的知识竞答比赛</t>
  </si>
  <si>
    <t>李坊慧</t>
  </si>
  <si>
    <t>15B30121</t>
  </si>
  <si>
    <t>“忆抗日的往昔 学抗战精神”主题参观活动</t>
  </si>
  <si>
    <t>李丰江</t>
  </si>
  <si>
    <t>15B30122</t>
  </si>
  <si>
    <t>15硕士第八党支部</t>
  </si>
  <si>
    <t xml:space="preserve">参观中国国家博物馆——复兴之路”主题活动  </t>
  </si>
  <si>
    <t>李海珊</t>
  </si>
  <si>
    <t>15B30123</t>
  </si>
  <si>
    <t xml:space="preserve">“走近历史，走进圆明园遗址公园”主题活动 </t>
  </si>
  <si>
    <t>15B30124</t>
  </si>
  <si>
    <t xml:space="preserve">“学理论·读经典”活动之微党课 </t>
  </si>
  <si>
    <t>廖琴</t>
  </si>
  <si>
    <t>15B10125</t>
  </si>
  <si>
    <t xml:space="preserve">“党员服务你我他，走进特校献爱心”主题活动 </t>
  </si>
  <si>
    <t>廖雯婷</t>
  </si>
  <si>
    <t>15B40126</t>
  </si>
  <si>
    <t>请提供合影</t>
  </si>
  <si>
    <t>“寻找身边最美风景”微摄影比赛</t>
  </si>
  <si>
    <t>15010795675</t>
  </si>
  <si>
    <t>主题微党课比赛</t>
  </si>
  <si>
    <t>15B20127</t>
  </si>
  <si>
    <t>微视频拍摄</t>
  </si>
  <si>
    <t>15B20128</t>
  </si>
  <si>
    <t>14硕士第二党支部</t>
  </si>
  <si>
    <t>纪念抗战胜利70周年主题教育活动</t>
  </si>
  <si>
    <t>15B30129</t>
  </si>
  <si>
    <t>“社会主义核心价值观与当代研究生”微讲坛</t>
  </si>
  <si>
    <t>15B30130</t>
  </si>
  <si>
    <t>14硕士第三党支部</t>
  </si>
  <si>
    <t>走进双清别墅，重温入党宣誓</t>
  </si>
  <si>
    <t>15B30131</t>
  </si>
  <si>
    <t>抗战中的北京师范大学——辅仁校区参观教育活动</t>
  </si>
  <si>
    <t>顿卜双</t>
  </si>
  <si>
    <t>15B30132</t>
  </si>
  <si>
    <t>《苦干》——不可摧毁的抗战精神</t>
  </si>
  <si>
    <t>15B30133</t>
  </si>
  <si>
    <t>14硕士第四党支部</t>
  </si>
  <si>
    <t>追根溯源，勿忘历史——纪念抗日战争胜利70周年主题教育活动。</t>
  </si>
  <si>
    <t>何丹梅</t>
  </si>
  <si>
    <t>15B30134</t>
  </si>
  <si>
    <t>领略山川之美，建设生态文明——香山学习实践活动</t>
  </si>
  <si>
    <t>15B30135</t>
  </si>
  <si>
    <t>项目编号错误，请勿擅自改动活动</t>
  </si>
  <si>
    <t>交流沟通，共同进步——新生老生见面会活动方案</t>
  </si>
  <si>
    <t>15B40136</t>
  </si>
  <si>
    <t>14硕士第五党支部</t>
  </si>
  <si>
    <t>聆听“军·魂”之音，倾诉爱国衷肠</t>
  </si>
  <si>
    <t>15B30137</t>
  </si>
  <si>
    <t>传播经典，“三严三实”微党课学习活动</t>
  </si>
  <si>
    <t>刘然</t>
  </si>
  <si>
    <t>15B30138</t>
  </si>
  <si>
    <t>“祖国在我心”中之参观宋庆龄故居活动</t>
  </si>
  <si>
    <t>陈星辰</t>
  </si>
  <si>
    <t>15B30139</t>
  </si>
  <si>
    <t>“反思的力量”民主生活会</t>
  </si>
  <si>
    <t>15B20140</t>
  </si>
  <si>
    <t>建议坚持“三会”制度，过好民主生活，覆盖全体支部成员（“三会”制度）</t>
  </si>
  <si>
    <t>14硕士第六党支部</t>
  </si>
  <si>
    <t>重温历史、缅怀先烈，红色平西初秋行</t>
  </si>
  <si>
    <t>15B30141</t>
  </si>
  <si>
    <t>分享idea，共创伐木累——党建活动策划赛</t>
  </si>
  <si>
    <t>15B30142</t>
  </si>
  <si>
    <t>“祖国在我心中”主题配音比赛</t>
  </si>
  <si>
    <t>15B30143</t>
  </si>
  <si>
    <t>14硕士第七党支部</t>
  </si>
  <si>
    <t>15B30144</t>
  </si>
  <si>
    <t>“携手香山唱红歌，分享心得” 党建活动</t>
  </si>
  <si>
    <t>张瑾</t>
  </si>
  <si>
    <t>15B30145</t>
  </si>
  <si>
    <t>活动实效待提升</t>
  </si>
  <si>
    <t>14硕士第八党支部</t>
  </si>
  <si>
    <t>时事热点主题学习</t>
  </si>
  <si>
    <t>15B10146</t>
  </si>
  <si>
    <t>“三严三实”、“社会主义核心价值观“微党课活动</t>
  </si>
  <si>
    <t>15B10147</t>
  </si>
  <si>
    <t>“铭记历史、感恩今天”系列活动</t>
  </si>
  <si>
    <t>15B30148</t>
  </si>
  <si>
    <t>13硕士第一党支部</t>
  </si>
  <si>
    <t xml:space="preserve">纪念抗战胜利70周年主题教育活动 </t>
  </si>
  <si>
    <t>15B30149</t>
  </si>
  <si>
    <t>“师生共建促学风”——研究生党支部学风建设活动</t>
  </si>
  <si>
    <t>15B20150</t>
  </si>
  <si>
    <t>13硕士第二党支部</t>
  </si>
  <si>
    <t>呼丽娟</t>
  </si>
  <si>
    <t>15B30151</t>
  </si>
  <si>
    <t>学理论·读经典——“三严三实”专题教育活动</t>
  </si>
  <si>
    <t>15B30152</t>
  </si>
  <si>
    <t>祖国在我心，人民日报为人民</t>
  </si>
  <si>
    <t>15B30153</t>
  </si>
  <si>
    <t>13硕士第三党支部</t>
  </si>
  <si>
    <t>“习近平总书记系列重要讲话精神”学习交流会</t>
  </si>
  <si>
    <t>叶璇</t>
  </si>
  <si>
    <t>15B30154</t>
  </si>
  <si>
    <t>“勿忘国耻，爱我中华”——抗战纪念馆参观学习活动</t>
  </si>
  <si>
    <t>15B30155</t>
  </si>
  <si>
    <t>13硕士第四党支部</t>
  </si>
  <si>
    <t>主题教育活动——抗战故事“汇”</t>
  </si>
  <si>
    <t>15B30156</t>
  </si>
  <si>
    <t>主题教育活动——微型手抄报</t>
  </si>
  <si>
    <t>15B30157</t>
  </si>
  <si>
    <t>13硕士第六党支部</t>
  </si>
  <si>
    <t>“纪念抗战胜利70周年”——听老兵的故事</t>
  </si>
  <si>
    <t>张曼</t>
  </si>
  <si>
    <t>13661395001</t>
  </si>
  <si>
    <t>15B30158</t>
  </si>
  <si>
    <t>“祖国在我心中”——诗歌悠悠把党赞</t>
  </si>
  <si>
    <t>15B30159</t>
  </si>
  <si>
    <t>13硕士第八党支部</t>
  </si>
  <si>
    <t>坚持群众路线，共阅之江新语</t>
  </si>
  <si>
    <t>15B30160</t>
  </si>
  <si>
    <t>活动材料较丰富</t>
  </si>
  <si>
    <t>“实在做人，踏实就业”民主生活会</t>
  </si>
  <si>
    <t>15B30161</t>
  </si>
  <si>
    <t>15博士党支部</t>
  </si>
  <si>
    <t>“社会主义核心价值观”一分钟论坛</t>
  </si>
  <si>
    <t>金一翔</t>
  </si>
  <si>
    <t>15B30162</t>
  </si>
  <si>
    <t>参观中国北方国际射击场</t>
  </si>
  <si>
    <t>15B30163</t>
  </si>
  <si>
    <t>支部共建，共话科研（联合举办）</t>
  </si>
  <si>
    <t>孙雪连</t>
  </si>
  <si>
    <t>15B20164</t>
  </si>
  <si>
    <t>活动人员不足</t>
  </si>
  <si>
    <t>《人民日报》的读·思·用</t>
  </si>
  <si>
    <t>15B10165</t>
  </si>
  <si>
    <t>重温历史经典，把握时代脉搏</t>
  </si>
  <si>
    <t>15B30166</t>
  </si>
  <si>
    <t>铭记历史，做一名有担当的党员</t>
  </si>
  <si>
    <t>15B30167</t>
  </si>
  <si>
    <t>2哲社</t>
  </si>
  <si>
    <t>2015级学硕第一党支部</t>
  </si>
  <si>
    <t>学理论•读经典——学习马克思主义原著</t>
  </si>
  <si>
    <t>陈亚洲</t>
  </si>
  <si>
    <t>15B10201</t>
  </si>
  <si>
    <t xml:space="preserve">与时俱进——民主生活会  </t>
  </si>
  <si>
    <t>15B20202</t>
  </si>
  <si>
    <t>没有全体人员入镜照片</t>
  </si>
  <si>
    <t>爱国主义主题教育——纪念抗战影片展播及探讨</t>
  </si>
  <si>
    <t>15B30203</t>
  </si>
  <si>
    <t>2015级学硕第二党支部</t>
  </si>
  <si>
    <t>学习经典理论，坚定理想信念</t>
  </si>
  <si>
    <t>郭可心</t>
  </si>
  <si>
    <t>18510337007</t>
  </si>
  <si>
    <t>15B10204</t>
  </si>
  <si>
    <t>牢记抗战历史，庆贺祖国华诞</t>
  </si>
  <si>
    <t>15B30205</t>
  </si>
  <si>
    <t>践行核心价值，服务身边同学</t>
  </si>
  <si>
    <t>15B40206</t>
  </si>
  <si>
    <t>“学理论以启智，明事理而笃行”---习近平总书记系列重要讲话精神理论学习活动暨支部大会</t>
  </si>
  <si>
    <t>谷君峰</t>
  </si>
  <si>
    <t>17801035232</t>
  </si>
  <si>
    <t>15B10207</t>
  </si>
  <si>
    <t>“忆往昔峥嵘岁月，创明日璀璨荣光”观影学习交流会</t>
  </si>
  <si>
    <t>15B30208</t>
  </si>
  <si>
    <t>学理论·读经典——加强思想建设、提高研究生党支部理论水平</t>
  </si>
  <si>
    <t>丁欢欢</t>
  </si>
  <si>
    <t>18401617761</t>
  </si>
  <si>
    <t>15B10209</t>
  </si>
  <si>
    <t>字数不够，格式不对</t>
  </si>
  <si>
    <t>走进抗日战争纪念雕塑园——纪念抗战胜利70周年</t>
  </si>
  <si>
    <t>15B30210</t>
  </si>
  <si>
    <t>活动总结请添加照片</t>
  </si>
  <si>
    <t>“助老助残、阳光行动“——党员志愿活动新启航</t>
  </si>
  <si>
    <t>15B40211</t>
  </si>
  <si>
    <t>活动总结请添加照片，人员不足</t>
  </si>
  <si>
    <t>学理论，提高党性修养</t>
  </si>
  <si>
    <t>15B10212</t>
  </si>
  <si>
    <t>支部建设及发展研讨---支委会内部讨论会</t>
  </si>
  <si>
    <t>15B20213</t>
  </si>
  <si>
    <t>内省、反观与希冀---党员民主评议会</t>
  </si>
  <si>
    <t>15B20214</t>
  </si>
  <si>
    <t>活动内容不够充实，字数不够</t>
  </si>
  <si>
    <t>分享实习经验，提升就业竞争力</t>
  </si>
  <si>
    <t>15B30215</t>
  </si>
  <si>
    <t>“祖国在我心中”主题党日活动</t>
  </si>
  <si>
    <t>张南</t>
  </si>
  <si>
    <t>15600690372</t>
  </si>
  <si>
    <t>15B30216</t>
  </si>
  <si>
    <t>大力开展“学理论·读经典”活动，加强思想建设</t>
  </si>
  <si>
    <t>15B10217</t>
  </si>
  <si>
    <t>话时政，晓国情 —“祖国在我心中”主题党日活动</t>
  </si>
  <si>
    <t>赵帅华</t>
  </si>
  <si>
    <t>188115365050</t>
  </si>
  <si>
    <t>15B30218</t>
  </si>
  <si>
    <t>读经典，学理论，聚党性—《论共产党员的理论修养》学习研讨会</t>
  </si>
  <si>
    <t>15B10219</t>
  </si>
  <si>
    <t>15B10220</t>
  </si>
  <si>
    <t>15B30221</t>
  </si>
  <si>
    <t>2015级博士党支部</t>
  </si>
  <si>
    <t>缅怀先烈 牢记历史——《百团大战》观影学习活动</t>
  </si>
  <si>
    <t>王校楠</t>
  </si>
  <si>
    <t>18813149660</t>
  </si>
  <si>
    <t>15B30222</t>
  </si>
  <si>
    <t>活动总结项目编号漏写</t>
  </si>
  <si>
    <t>红旗飘扬 不忘初心——宋庆龄故居参观实践活动</t>
  </si>
  <si>
    <t>15B30223</t>
  </si>
  <si>
    <t>少一张照片</t>
  </si>
  <si>
    <t>3经管</t>
  </si>
  <si>
    <t>纪念抗战胜利70周年主题征文活动</t>
  </si>
  <si>
    <t>15B10301</t>
  </si>
  <si>
    <t>15B20302</t>
  </si>
  <si>
    <t>开展“思想引领”研究生党员理论学习月活动</t>
  </si>
  <si>
    <t>15B30303</t>
  </si>
  <si>
    <t>“筑梦中国”专题学习活动</t>
  </si>
  <si>
    <t>赵阳阳</t>
  </si>
  <si>
    <t>13381353495</t>
  </si>
  <si>
    <t>15B30304</t>
  </si>
  <si>
    <t>重温历史足迹，领略光辉历程-军事博物馆参观及征文活动</t>
  </si>
  <si>
    <t>冯桂强</t>
  </si>
  <si>
    <t>15201129921</t>
  </si>
  <si>
    <t>15B30305</t>
  </si>
  <si>
    <t>“阅读红色经典，扣好人生扣子”主题教育活动</t>
  </si>
  <si>
    <t>王永丽</t>
  </si>
  <si>
    <t>18514008833</t>
  </si>
  <si>
    <t>建议与项目3.4合并，开展系列活动</t>
  </si>
  <si>
    <t>知党情，跟党走-党史知识竞赛活动</t>
  </si>
  <si>
    <t>15B10306</t>
  </si>
  <si>
    <t>支部共建-求职面对面&amp;科研一对一</t>
  </si>
  <si>
    <t>15B20307</t>
  </si>
  <si>
    <t>2015级硕士党支部</t>
  </si>
  <si>
    <t>纪念抗战胜利70周年-国博抗战系列展参观交流</t>
  </si>
  <si>
    <t>张惠琳</t>
  </si>
  <si>
    <t>15201318006</t>
  </si>
  <si>
    <t>15B30308</t>
  </si>
  <si>
    <t>2014级博士研究生支部</t>
  </si>
  <si>
    <t>“三严三实”-党员作风建设的新标准学习研讨会</t>
  </si>
  <si>
    <t>15B10309</t>
  </si>
  <si>
    <t>活动总结无照片</t>
  </si>
  <si>
    <t>2015博士党支部</t>
  </si>
  <si>
    <t>启动红色“1+1”与“同舟引航”支部共建活动</t>
  </si>
  <si>
    <t>杨灿</t>
  </si>
  <si>
    <t>18210109526</t>
  </si>
  <si>
    <t>15B40310</t>
  </si>
  <si>
    <t>开展纪念抗战胜利70周年主题教育活动</t>
  </si>
  <si>
    <t>15B30311</t>
  </si>
  <si>
    <t>开展“服务先锋”研究生党员志愿服务活动</t>
  </si>
  <si>
    <t>建议与13级硕士党支部项目2合并开展，注意活动分工落实、协调开展</t>
  </si>
  <si>
    <t>2015级MBA第一党支部</t>
  </si>
  <si>
    <t>学习《在纪念中国人民抗日战争及世界反法西斯战争胜利70周年大会上的讲话》</t>
  </si>
  <si>
    <t>林晶</t>
  </si>
  <si>
    <t>18301358816</t>
  </si>
  <si>
    <t>15B30312</t>
  </si>
  <si>
    <t>2015级MBA第一、第二党支部</t>
  </si>
  <si>
    <t>“三严三实”理论学习主题联合座谈会</t>
  </si>
  <si>
    <t>15B10313</t>
  </si>
  <si>
    <t>2015级MBA第二党支部</t>
  </si>
  <si>
    <t>《如何在工作中践行社会主义核心价值观》主题讨论交流会</t>
  </si>
  <si>
    <t>刘亚卿</t>
  </si>
  <si>
    <t>18610806367</t>
  </si>
  <si>
    <t>15B10314</t>
  </si>
  <si>
    <t>4法学</t>
  </si>
  <si>
    <t>“重温经典 把握当下”之纪念抗战胜利70周年主题教育活动</t>
  </si>
  <si>
    <t>张晓钢</t>
  </si>
  <si>
    <t>15B30401</t>
  </si>
  <si>
    <t>“法治在当下”之学习贯彻依法治国重大理论活动</t>
  </si>
  <si>
    <t>15B30402</t>
  </si>
  <si>
    <t>深入开展纪念抗战胜利70周年主题教育活动</t>
  </si>
  <si>
    <t>刘菁菁</t>
  </si>
  <si>
    <t>15B30403</t>
  </si>
  <si>
    <t>自觉践行群众路线，发挥党员先锋模范作用</t>
  </si>
  <si>
    <t>王钰</t>
  </si>
  <si>
    <t>15B30404</t>
  </si>
  <si>
    <t>爱我中华，献礼祖国66朝阳炫跑</t>
  </si>
  <si>
    <t>曲婷婷</t>
  </si>
  <si>
    <t>15B30405</t>
  </si>
  <si>
    <t>请注意节俭办活动</t>
  </si>
  <si>
    <t>纪念抗战胜利70周年主题参观学习活动</t>
  </si>
  <si>
    <t>15B30406</t>
  </si>
  <si>
    <t>学理论 读经典”—学习贯彻十八届五
中全会精神座谈会</t>
  </si>
  <si>
    <t>15B30407</t>
  </si>
  <si>
    <t>2014级法硕第二党支部</t>
  </si>
  <si>
    <t>“爱我中华，紧跟党走”——观影片，忆党史</t>
  </si>
  <si>
    <t>15B30408</t>
  </si>
  <si>
    <t>“党旗引领，祖国在我心中”——支部组织建设系列活动</t>
  </si>
  <si>
    <t>15B30409</t>
  </si>
  <si>
    <t>爱我师大——践行社会主义核心价值观，从爱校做起</t>
  </si>
  <si>
    <t>15B30410</t>
  </si>
  <si>
    <t>新闻过于简洁</t>
  </si>
  <si>
    <t>迎接国家宪法日主题活动——法院庭审旁听</t>
  </si>
  <si>
    <t>王彦杰</t>
  </si>
  <si>
    <t>15B30411</t>
  </si>
  <si>
    <t>“职难而进,给你自信”实习就业交流会</t>
  </si>
  <si>
    <t>盛坤</t>
  </si>
  <si>
    <t>15B30412</t>
  </si>
  <si>
    <t>5心理</t>
  </si>
  <si>
    <t>2015级学术硕士党支部</t>
  </si>
  <si>
    <t>“传递薪火 激励梦想 规划未来”——优秀校友分享会</t>
  </si>
  <si>
    <t>周诗怡</t>
  </si>
  <si>
    <t>18811522010</t>
  </si>
  <si>
    <t>15B40501</t>
  </si>
  <si>
    <t>“铭记历史 心系国防”主题教育活动</t>
  </si>
  <si>
    <t>孙福茁</t>
  </si>
  <si>
    <t>18810672005</t>
  </si>
  <si>
    <t>15B30502</t>
  </si>
  <si>
    <t>"阳光行动，关爱智障儿童”实践</t>
  </si>
  <si>
    <t>谢瑞波</t>
  </si>
  <si>
    <t>13120002508</t>
  </si>
  <si>
    <t>15B40503</t>
  </si>
  <si>
    <t>2014级学术硕士党支部</t>
  </si>
  <si>
    <t>“红色光阴”——老照片里的历史</t>
  </si>
  <si>
    <t>俞晨怡</t>
  </si>
  <si>
    <t>13126776335</t>
  </si>
  <si>
    <t>15B30504</t>
  </si>
  <si>
    <t>2013级学术硕士党支部</t>
  </si>
  <si>
    <t>“求职面对面”——毕业生就业经验交流会</t>
  </si>
  <si>
    <t>庄鸿娟</t>
  </si>
  <si>
    <t>15210808679</t>
  </si>
  <si>
    <t>15B40505</t>
  </si>
  <si>
    <t>2015级专业硕士第一党支部</t>
  </si>
  <si>
    <t>感悟历史•凝聚现在——纪念世界反法西斯战争胜利70周年系列学习活动</t>
  </si>
  <si>
    <t>笪姝、赵永欣</t>
  </si>
  <si>
    <t>18810556593</t>
  </si>
  <si>
    <t>15B30506</t>
  </si>
  <si>
    <t>服务社会•提升自我—中小学心理健康教育志愿服务系列活动</t>
  </si>
  <si>
    <t>刘欢、周群力</t>
  </si>
  <si>
    <t>18811509138</t>
  </si>
  <si>
    <t>15B40507</t>
  </si>
  <si>
    <t>2015级专业硕士第二党支部</t>
  </si>
  <si>
    <t>心理知识进社区 特色活动暖民心</t>
  </si>
  <si>
    <t>范晨雪</t>
  </si>
  <si>
    <t>18801153052</t>
  </si>
  <si>
    <t>15B40508</t>
  </si>
  <si>
    <t>建议继续推进相关活动</t>
  </si>
  <si>
    <t>关于专硕研究生价值观的党员培训讲座</t>
  </si>
  <si>
    <t>欧阳林依</t>
  </si>
  <si>
    <t>13810327372</t>
  </si>
  <si>
    <t>15B30509</t>
  </si>
  <si>
    <t>6体育</t>
  </si>
  <si>
    <t>“三严三实”主题教育活动</t>
  </si>
  <si>
    <t>15B10601</t>
  </si>
  <si>
    <t>学风建设系列活动</t>
  </si>
  <si>
    <t>15B30602</t>
  </si>
  <si>
    <t>“培育和践行社会主义核心价值观”主题教育</t>
  </si>
  <si>
    <t>15B30603</t>
  </si>
  <si>
    <t>“抗日战争胜利70周年”学习实践活动</t>
  </si>
  <si>
    <t>15B30604</t>
  </si>
  <si>
    <t>参观北海公园纪念抗战胜利70周年花卉展</t>
  </si>
  <si>
    <t>15B30605</t>
  </si>
  <si>
    <t>加强核心主义价值观的建设</t>
  </si>
  <si>
    <t>15B30606</t>
  </si>
  <si>
    <t>2015级学术型研究生党支部</t>
  </si>
  <si>
    <t>“三严三实”理论学习</t>
  </si>
  <si>
    <t>胡玲玲</t>
  </si>
  <si>
    <t>18810656616</t>
  </si>
  <si>
    <t>建议与13学硕支部合办</t>
  </si>
  <si>
    <t>纪念抗战胜利70周年参观活动、</t>
  </si>
  <si>
    <t>15B30607</t>
  </si>
  <si>
    <t>“走向体育强国”参观中国体育博物馆活动</t>
  </si>
  <si>
    <t>15B30608</t>
  </si>
  <si>
    <t>健身志愿服务之走进社区</t>
  </si>
  <si>
    <t>15B40609</t>
  </si>
  <si>
    <t>“祖国在我心中”观影活动</t>
  </si>
  <si>
    <t>15B30610</t>
  </si>
  <si>
    <t>7文学</t>
  </si>
  <si>
    <t>15级硕一党支部</t>
  </si>
  <si>
    <t>“学经典：理论品读”支部读书会</t>
  </si>
  <si>
    <t>邵京京</t>
  </si>
  <si>
    <t>17710131410</t>
  </si>
  <si>
    <t>15B10701</t>
  </si>
  <si>
    <t>“促反思：朋辈互助”每月生活会</t>
  </si>
  <si>
    <t>15B20702</t>
  </si>
  <si>
    <t>“共分享：平台建设”微信平台建立与发展</t>
  </si>
  <si>
    <t>不需立项，支部内部常规工作</t>
  </si>
  <si>
    <t>“恰少年：内部拓展”支部香山素拓</t>
  </si>
  <si>
    <t>15B40703</t>
  </si>
  <si>
    <t>“溯往昔：抗战追思”抗战主题学习</t>
  </si>
  <si>
    <t>15B30704</t>
  </si>
  <si>
    <t>活动参与人数未达到项目计划人数</t>
  </si>
  <si>
    <t>“同展望：时事交流”十八届五中全会专题</t>
  </si>
  <si>
    <t>建议在每月生活会活动中开展此活动</t>
  </si>
  <si>
    <t>15级硕二、三党支部</t>
  </si>
  <si>
    <t>“时光机里的抗战影像”</t>
  </si>
  <si>
    <t>梅茹瑜</t>
  </si>
  <si>
    <t>15B30705</t>
  </si>
  <si>
    <t>传统与现代双重观照下的“家·国·天下” 研究性学习</t>
  </si>
  <si>
    <t>陈璐</t>
  </si>
  <si>
    <t>15B30706</t>
  </si>
  <si>
    <t>人员不足，无合影</t>
  </si>
  <si>
    <t>批评和自我批评会议</t>
  </si>
  <si>
    <t>熊锶琴</t>
  </si>
  <si>
    <t>15B20707</t>
  </si>
  <si>
    <t>15级硕四党支部</t>
  </si>
  <si>
    <t>马恩原典阅读与理论学习教育活动</t>
  </si>
  <si>
    <t xml:space="preserve"> 蒲帅</t>
  </si>
  <si>
    <t>13126759180</t>
  </si>
  <si>
    <t>15B10708</t>
  </si>
  <si>
    <t>“铭记历史 珍爱和平”系列纪念活动</t>
  </si>
  <si>
    <t>15B30709</t>
  </si>
  <si>
    <t>14级硕一党支部</t>
  </si>
  <si>
    <t>江雪</t>
  </si>
  <si>
    <t>共建活动，由14硕2支部牵头</t>
  </si>
  <si>
    <t>走进传统文化，思考现代教育——研究生支部学习实践活动（支部合作）</t>
  </si>
  <si>
    <t>张翼飞</t>
  </si>
  <si>
    <t>15B10710</t>
  </si>
  <si>
    <t>14级硕二党支部</t>
  </si>
  <si>
    <t>15B30711</t>
  </si>
  <si>
    <t>重点支持项目，可视活动开展效果增加经费支持</t>
  </si>
  <si>
    <t>周周有新词——“学理论，读经典”在线学习</t>
  </si>
  <si>
    <t>15B10712</t>
  </si>
  <si>
    <t>新文化运动寻踪，现代中国探索——参观解读五四红楼</t>
  </si>
  <si>
    <t>15B30713</t>
  </si>
  <si>
    <t>人员不足</t>
  </si>
  <si>
    <t>14级博一党支部</t>
  </si>
  <si>
    <t>“说自己，读经典，促学习”党支部活动</t>
  </si>
  <si>
    <t>周娆</t>
  </si>
  <si>
    <t>13810608195</t>
  </si>
  <si>
    <t>15B10716</t>
  </si>
  <si>
    <t>“纪念抗战胜利，立志振兴中华”系列活动</t>
  </si>
  <si>
    <t>吴娇</t>
  </si>
  <si>
    <t>13581999228</t>
  </si>
  <si>
    <t>15B30717</t>
  </si>
  <si>
    <t>共建活动，由14硕1支部牵头</t>
  </si>
  <si>
    <t>“学理论·读经典”——研究生支部思想建设活动</t>
  </si>
  <si>
    <t>15B10718</t>
  </si>
  <si>
    <t>8外文</t>
  </si>
  <si>
    <t>外文学院2015级专业硕士第三党支部</t>
  </si>
  <si>
    <t>“祖国在我心中”——走进国家博物馆</t>
  </si>
  <si>
    <t xml:space="preserve">豆岩 </t>
  </si>
  <si>
    <t>18355307757</t>
  </si>
  <si>
    <t>15B30801</t>
  </si>
  <si>
    <t>照片质量不错，签名请手写</t>
  </si>
  <si>
    <t>红色经典，走向世界---红色电影翻译大赛</t>
  </si>
  <si>
    <t>2015级专业硕士第二支部</t>
  </si>
  <si>
    <t>走进国博，探寻民族复兴之路</t>
  </si>
  <si>
    <t>杨依霖</t>
  </si>
  <si>
    <t>18811575756</t>
  </si>
  <si>
    <t>15B30802</t>
  </si>
  <si>
    <t>请正确填写项目标号</t>
  </si>
  <si>
    <t>红色经典，走向世界——革命电影翻译大赛</t>
  </si>
  <si>
    <t>共建活动，由15专硕3支部牵头</t>
  </si>
  <si>
    <t>15级学术硕士第一支部</t>
  </si>
  <si>
    <t xml:space="preserve">苏青 </t>
  </si>
  <si>
    <t>15620221802</t>
  </si>
  <si>
    <t>15B30803</t>
  </si>
  <si>
    <t>2015级翻译硕士第四支部</t>
  </si>
  <si>
    <t>毛主席纪念堂参观学习活动</t>
  </si>
  <si>
    <t>张丽颖</t>
  </si>
  <si>
    <t>15600916296</t>
  </si>
  <si>
    <t>15B30804</t>
  </si>
  <si>
    <t>学习党的十八届五中全会精神专题研讨会</t>
  </si>
  <si>
    <t>15B40805</t>
  </si>
  <si>
    <t>红色经典，走向世界---革命电影翻译大赛</t>
  </si>
  <si>
    <t>15级学硕第二党支部</t>
  </si>
  <si>
    <t>15101164266</t>
  </si>
  <si>
    <t>15B20806</t>
  </si>
  <si>
    <t>15B30807</t>
  </si>
  <si>
    <t>【重点支持项目】，可视活动开展效果增加经费支持</t>
  </si>
  <si>
    <t>圆明园遗址公园爱国主义主题教育</t>
  </si>
  <si>
    <t>15600916114</t>
  </si>
  <si>
    <t>15B30808</t>
  </si>
  <si>
    <t>观红色电影，忆峥嵘岁月</t>
  </si>
  <si>
    <t>15B30809</t>
  </si>
  <si>
    <t>编织中国梦</t>
  </si>
  <si>
    <t>15B30810</t>
  </si>
  <si>
    <t>学习十八届五中全会会议精神</t>
  </si>
  <si>
    <t>杜健</t>
  </si>
  <si>
    <t>18811732839</t>
  </si>
  <si>
    <t>15B10811</t>
  </si>
  <si>
    <t>15B30812</t>
  </si>
  <si>
    <t>2014级硕士生第二党支部</t>
  </si>
  <si>
    <t xml:space="preserve">15201652142 </t>
  </si>
  <si>
    <t>15B10813</t>
  </si>
  <si>
    <t>15B30814</t>
  </si>
  <si>
    <t>2014级硕士生第一党支部</t>
  </si>
  <si>
    <t>姚丹</t>
  </si>
  <si>
    <t>15B40815</t>
  </si>
  <si>
    <t>纪念抗日暨反法西斯胜利70国题材电影 —《太行山上》及观后感演讲比赛</t>
  </si>
  <si>
    <t>15B10816</t>
  </si>
  <si>
    <t>13级硕士第一党支部</t>
  </si>
  <si>
    <t>爱心助考，党员先行——英语四、六级考试职员辅导活动</t>
  </si>
  <si>
    <t>15B40817</t>
  </si>
  <si>
    <t>专硕党支部</t>
  </si>
  <si>
    <t xml:space="preserve">张斐  </t>
  </si>
  <si>
    <t>15B10819</t>
  </si>
  <si>
    <t>9艺传</t>
  </si>
  <si>
    <t>2015级学硕党支部</t>
  </si>
  <si>
    <t>“铭记历史，爱我中华”——参观中国人民革命军事博物馆</t>
  </si>
  <si>
    <t>安思颖</t>
  </si>
  <si>
    <t>18810384741、18810669801</t>
  </si>
  <si>
    <t>15B30901</t>
  </si>
  <si>
    <t>负责人签名请手写</t>
  </si>
  <si>
    <t>安思颖、范玮娜</t>
  </si>
  <si>
    <t>18810384741、13683092189</t>
  </si>
  <si>
    <t>15B40902</t>
  </si>
  <si>
    <t>重点支持项目，可视活动开展效果增加经费支持，红色1+1重点共建项目</t>
  </si>
  <si>
    <t>“学理论，读经典，勤思省，善躬行”——习主席系列重要讲话主题交流会</t>
  </si>
  <si>
    <t>18810384741</t>
  </si>
  <si>
    <t>15B10903</t>
  </si>
  <si>
    <t>2015级专硕党支部</t>
  </si>
  <si>
    <t>林凤璇、安思颖</t>
  </si>
  <si>
    <t>18810669801、18810384741</t>
  </si>
  <si>
    <t>共建活动，由15硕支部牵头</t>
  </si>
  <si>
    <t xml:space="preserve">“党旗领航、聚焦热点”——党支部阅读交流分享会活动 </t>
  </si>
  <si>
    <t>林凤璇</t>
  </si>
  <si>
    <t>18810669801</t>
  </si>
  <si>
    <t>15B10904</t>
  </si>
  <si>
    <t>“关注点滴，成长成才”——民主生活会系列活动</t>
  </si>
  <si>
    <t>15B20905</t>
  </si>
  <si>
    <t>“艺家风采，美育希望”——农大南路居委会支教活动</t>
  </si>
  <si>
    <t>15B40906</t>
  </si>
  <si>
    <t>历史在说话——抗战胜利70周年大事件专题讨论会</t>
  </si>
  <si>
    <t>15201139118</t>
  </si>
  <si>
    <t>15B30907</t>
  </si>
  <si>
    <t>向心而生——参观中国美术馆“人民的形象”典藏精品展</t>
  </si>
  <si>
    <t>共建活动，由14专硕支部牵头</t>
  </si>
  <si>
    <t>红色电影放映室————重温《百团大战》抗战史诗影片</t>
  </si>
  <si>
    <t>15B30908</t>
  </si>
  <si>
    <t>共建活动，由14学硕支部牵头</t>
  </si>
  <si>
    <t>文化新知——“三严三实践于行”理论学习交流会</t>
  </si>
  <si>
    <t>15B10909</t>
  </si>
  <si>
    <t>活动效果好</t>
  </si>
  <si>
    <t>15B30910</t>
  </si>
  <si>
    <t>2013级党支部</t>
  </si>
  <si>
    <t>英雄•和平——纪念反法西斯战争胜利70周年交响音乐会</t>
  </si>
  <si>
    <t>15B30911</t>
  </si>
  <si>
    <t>“学理论•读经典”——加强思想建设集体学习会</t>
  </si>
  <si>
    <t>15B10912</t>
  </si>
  <si>
    <t xml:space="preserve">“学理论，读经典”——学习习总书记“三严三实”讲话  </t>
  </si>
  <si>
    <t>18911805167</t>
  </si>
  <si>
    <t>15B10913</t>
  </si>
  <si>
    <t>观史诗话剧《宛平人家》，庆抗战胜利70周年活动</t>
  </si>
  <si>
    <t>15B30914</t>
  </si>
  <si>
    <t>党旗注意不要挂反</t>
  </si>
  <si>
    <t>10历史</t>
  </si>
  <si>
    <t>2015级硕士第一党支部</t>
  </si>
  <si>
    <t>国家博物馆“复兴之路”参观活动</t>
  </si>
  <si>
    <t>陈朔</t>
  </si>
  <si>
    <t>18810309169</t>
  </si>
  <si>
    <t>15B31001</t>
  </si>
  <si>
    <t>抗日战争史读书会</t>
  </si>
  <si>
    <t>白悦波</t>
  </si>
  <si>
    <t>13488856083</t>
  </si>
  <si>
    <t>15B31002</t>
  </si>
  <si>
    <t>“博学笃行”首都博物馆参观活动</t>
  </si>
  <si>
    <t>高熙智</t>
  </si>
  <si>
    <t>15834739933</t>
  </si>
  <si>
    <t>15B31003</t>
  </si>
  <si>
    <t>贯彻落实“三严三实”主题教育集体学习</t>
  </si>
  <si>
    <t>苏浩浩</t>
  </si>
  <si>
    <t>18210187659</t>
  </si>
  <si>
    <t>15B11004</t>
  </si>
  <si>
    <t>2015级硕士第二党支部</t>
  </si>
  <si>
    <t>故宫博物院“石渠宝笈”展参观活动</t>
  </si>
  <si>
    <t>左会平</t>
  </si>
  <si>
    <t>18301539829</t>
  </si>
  <si>
    <t>15B31005</t>
  </si>
  <si>
    <t>我与历史的对话——纪念抗战胜利70周年摄影作品征集活动</t>
  </si>
  <si>
    <t>陈頔</t>
  </si>
  <si>
    <t>13488697301</t>
  </si>
  <si>
    <t>15B31006</t>
  </si>
  <si>
    <t>新老生党员交流会</t>
  </si>
  <si>
    <t>杨森</t>
  </si>
  <si>
    <t>18066630081</t>
  </si>
  <si>
    <t>15B21007</t>
  </si>
  <si>
    <t>活动质量不错</t>
  </si>
  <si>
    <t>学习习近平总书记致第二十二届国际历史科学大学的贺信</t>
  </si>
  <si>
    <t>13522902573</t>
  </si>
  <si>
    <t>15B11008</t>
  </si>
  <si>
    <t>寻找先辈的足迹——再走北平学生“一二·九”之路</t>
  </si>
  <si>
    <t>15B31009</t>
  </si>
  <si>
    <t>家乡美·家书美·共产党美·抗战官兵美</t>
  </si>
  <si>
    <t>15B31010</t>
  </si>
  <si>
    <t>学理论，师生共建学习型党支部</t>
  </si>
  <si>
    <t>崔恩风</t>
  </si>
  <si>
    <t>18801160687</t>
  </si>
  <si>
    <t>15B11011</t>
  </si>
  <si>
    <t>支部党员大会</t>
  </si>
  <si>
    <t>15201646045</t>
  </si>
  <si>
    <t>15B21012</t>
  </si>
  <si>
    <t>纪念抗战胜利七十周年之观影活动</t>
  </si>
  <si>
    <t>郭婧博</t>
  </si>
  <si>
    <t>18691430088</t>
  </si>
  <si>
    <t>15B31013</t>
  </si>
  <si>
    <t>联合举办</t>
  </si>
  <si>
    <t>2015年大事记座谈会</t>
  </si>
  <si>
    <t>15B31014</t>
  </si>
  <si>
    <t>15210982181</t>
  </si>
  <si>
    <t>联合举办只批一个支部</t>
  </si>
  <si>
    <t>“学理论·读经典”研习讨论会</t>
  </si>
  <si>
    <t>15B11015</t>
  </si>
  <si>
    <t>2015级博士支部</t>
  </si>
  <si>
    <t>新生导航（参观文博馆、交流会、讲座）</t>
  </si>
  <si>
    <t>徐鹤</t>
  </si>
  <si>
    <t>15120096896</t>
  </si>
  <si>
    <t>15B31016</t>
  </si>
  <si>
    <t>习近平总书记历史学思想研讨</t>
  </si>
  <si>
    <t>15B11017</t>
  </si>
  <si>
    <t>参加辅仁校区，学习“抗日大本营”历史</t>
  </si>
  <si>
    <t>15B31018</t>
  </si>
  <si>
    <t>2014级博士支部</t>
  </si>
  <si>
    <t>习近平总书记系列重要讲话精神学习研讨会</t>
  </si>
  <si>
    <t>18810371964</t>
  </si>
  <si>
    <t>15B11019</t>
  </si>
  <si>
    <t>“追寻中华民族伟大复兴”之国家博物馆参观学习活动</t>
  </si>
  <si>
    <t>15B31020</t>
  </si>
  <si>
    <t>2013级博士支部</t>
  </si>
  <si>
    <t>知古鉴今，明智兴邦——学习习近平总书记关于历史的讲话精神主题活动</t>
  </si>
  <si>
    <t>13611252859</t>
  </si>
  <si>
    <t>15B11021</t>
  </si>
  <si>
    <t>11数科</t>
  </si>
  <si>
    <t>2015级硕士生党支部</t>
  </si>
  <si>
    <t>中国人民抗日战争纪念馆参观活动</t>
  </si>
  <si>
    <t>段灵子</t>
  </si>
  <si>
    <t>18810699269</t>
  </si>
  <si>
    <t>15B31101</t>
  </si>
  <si>
    <t>关于习总书记近期重要讲话的理论学习会</t>
  </si>
  <si>
    <t>张正</t>
  </si>
  <si>
    <t>18810675086</t>
  </si>
  <si>
    <t>15B11102</t>
  </si>
  <si>
    <t>“寻找身边的楷模”——新生引航活动</t>
  </si>
  <si>
    <t>宛卿正</t>
  </si>
  <si>
    <t>15201138253</t>
  </si>
  <si>
    <t>15B41103</t>
  </si>
  <si>
    <t>中国人民抗日战争暨世界反法西斯战争胜利70周年主题探讨活动</t>
  </si>
  <si>
    <t>15201129980；17801054454</t>
  </si>
  <si>
    <t>15B31104</t>
  </si>
  <si>
    <t>鱼子山抗日战争纪念馆参观活动</t>
  </si>
  <si>
    <t>15B31105</t>
  </si>
  <si>
    <t>参观圆明园遗址公园</t>
  </si>
  <si>
    <t>15B31106</t>
  </si>
  <si>
    <t>12物理</t>
  </si>
  <si>
    <t>凝聚态物理博士党支部</t>
  </si>
  <si>
    <t xml:space="preserve">“加强新党员教育，促进党支部交流”暨党员发展培训会(联合)
</t>
  </si>
  <si>
    <t>15B21201</t>
  </si>
  <si>
    <t>思想领航--践行“三严三实”，推进“四个全面”读书学习大会</t>
  </si>
  <si>
    <t>15B11202</t>
  </si>
  <si>
    <t>“成才表率，党员先锋”--党员志愿服务之最整洁办公室和最美办公桌评选活动(联合)</t>
  </si>
  <si>
    <t>祖国在我心中--党史国史知识竞赛交流学习活动</t>
  </si>
  <si>
    <t>15B31203</t>
  </si>
  <si>
    <t>“铭记国殇，励志图强”参观圆明园遗址</t>
  </si>
  <si>
    <t>15B31204</t>
  </si>
  <si>
    <t>15B31205</t>
  </si>
  <si>
    <t>人员数量不足</t>
  </si>
  <si>
    <t>学理论•读经典活动</t>
  </si>
  <si>
    <t>15B11206</t>
  </si>
  <si>
    <t>纪念抗战胜利70周年主题教育活动--走进卢沟桥</t>
  </si>
  <si>
    <t>15B31207</t>
  </si>
  <si>
    <t>“三严三实”及习近平总书记重要讲话精神学习</t>
  </si>
  <si>
    <t>15B11208</t>
  </si>
  <si>
    <t>2013级硕生党支部</t>
  </si>
  <si>
    <t>15B31209</t>
  </si>
  <si>
    <t>2014级硕生党支部</t>
  </si>
  <si>
    <t>十八届五中全会精神主题教育</t>
  </si>
  <si>
    <t>吉广智</t>
  </si>
  <si>
    <t>15B31210</t>
  </si>
  <si>
    <t>所学足为后辈之师,所行应为世人之范</t>
  </si>
  <si>
    <t>15B31211</t>
  </si>
  <si>
    <t>三严三实学习</t>
  </si>
  <si>
    <t>15B11212</t>
  </si>
  <si>
    <t>体味民族风情 弘扬中华文化</t>
  </si>
  <si>
    <t>2015级硕生党支部</t>
  </si>
  <si>
    <t>“三严三实”理论学习会</t>
  </si>
  <si>
    <t>王硕</t>
  </si>
  <si>
    <t>13651213581</t>
  </si>
  <si>
    <t>15B11213</t>
  </si>
  <si>
    <t xml:space="preserve">“抗日歌赛”活动
</t>
  </si>
  <si>
    <t>15B31214</t>
  </si>
  <si>
    <t>项目编号错误</t>
  </si>
  <si>
    <t>电影《百团大战》观影讨论活动</t>
  </si>
  <si>
    <t>15B31215</t>
  </si>
  <si>
    <t>13化学</t>
  </si>
  <si>
    <t>学习《中国共产党章程》，永葆党员先进本色</t>
  </si>
  <si>
    <t>宋艳丽</t>
  </si>
  <si>
    <t>15B11301</t>
  </si>
  <si>
    <t>“在田野中感受抗战,在和平中感恩时代”总结交流会</t>
  </si>
  <si>
    <t>15B31302</t>
  </si>
  <si>
    <t>“展师大学子敬业之风采”----社会主义核心价值观教育活动</t>
  </si>
  <si>
    <t>15B31303</t>
  </si>
  <si>
    <t>“从旧书找到新知”—读经典心得交流会</t>
  </si>
  <si>
    <t>15B11304</t>
  </si>
  <si>
    <t>“科研是第一要务”——学术交流暨新生导航系列活动（合办）</t>
  </si>
  <si>
    <t>15B41305</t>
  </si>
  <si>
    <t xml:space="preserve">“传递孝心，奉献爱心”——敬老院志愿服务系列活动
</t>
  </si>
  <si>
    <t>15B41306</t>
  </si>
  <si>
    <t>化学学院2015级硕士生党支部</t>
  </si>
  <si>
    <t>分享我的足迹——摄影展览交流活动</t>
  </si>
  <si>
    <t>郭睿</t>
  </si>
  <si>
    <t>15B31307</t>
  </si>
  <si>
    <t>走近战火中的辅仁——纪念抗战胜利70周年主题活动</t>
  </si>
  <si>
    <t>15B31308</t>
  </si>
  <si>
    <t>学理论经典，议热点时事——主题沙龙活动</t>
  </si>
  <si>
    <t>15B11309</t>
  </si>
  <si>
    <t>强筋骨，励志气，报祖国 - 健身运动（合办）</t>
  </si>
  <si>
    <t>武国蓉</t>
  </si>
  <si>
    <t>15B31310</t>
  </si>
  <si>
    <t>聚合力，促发展 - 求职分享会</t>
  </si>
  <si>
    <t>15B31311</t>
  </si>
  <si>
    <t>葆先进，树先锋 - 学习《中国共产党章程 学习读本》</t>
  </si>
  <si>
    <t>15B11312</t>
  </si>
  <si>
    <t>天文情， 中国心 - 参观北京天文馆（合办）</t>
  </si>
  <si>
    <t>15B31313</t>
  </si>
  <si>
    <t>“学理论·读经典”小组风采展</t>
  </si>
  <si>
    <t>崔燕云</t>
  </si>
  <si>
    <t>15B11314</t>
  </si>
  <si>
    <t>抗战知识大讲堂</t>
  </si>
  <si>
    <t>15B31315</t>
  </si>
  <si>
    <t>化学学院2015级博士生党支部</t>
  </si>
  <si>
    <t>15B11316</t>
  </si>
  <si>
    <t>不能忘却的历史—参观抗日战争纪念馆及卢沟桥（合办）</t>
  </si>
  <si>
    <t>15B31317</t>
  </si>
  <si>
    <t>学为人师，行为世范—《启功》电影观看活动</t>
  </si>
  <si>
    <t>15B31318</t>
  </si>
  <si>
    <t>14天文</t>
  </si>
  <si>
    <t>天文系党总支研究生党支部</t>
  </si>
  <si>
    <t>天文一家亲 新生引航暨学风建设活动</t>
  </si>
  <si>
    <t>15652955756</t>
  </si>
  <si>
    <t>15B41401</t>
  </si>
  <si>
    <t>纪念抗日战争胜利70周年主题教育活动</t>
  </si>
  <si>
    <t>15B31402</t>
  </si>
  <si>
    <t>15地遥</t>
  </si>
  <si>
    <t>15B11501</t>
  </si>
  <si>
    <t>爱我中华—纪念抗日战争胜利70周年主题交流会</t>
  </si>
  <si>
    <t>刘晓敬</t>
  </si>
  <si>
    <t>18911805218</t>
  </si>
  <si>
    <t>15B31502</t>
  </si>
  <si>
    <t>党员精神,薪火相传—新老党员交流活动</t>
  </si>
  <si>
    <t>15B21503</t>
  </si>
  <si>
    <t>地遥学院2015级博士党支部</t>
  </si>
  <si>
    <t>学习和践行社会主义核心价值观</t>
  </si>
  <si>
    <t>漆建波</t>
  </si>
  <si>
    <t>15120096298</t>
  </si>
  <si>
    <t>15B11504</t>
  </si>
  <si>
    <t>牢记抗战历史，传承抗战精神</t>
  </si>
  <si>
    <t>15B31505</t>
  </si>
  <si>
    <t>深切缅怀革命先烈，弘扬社会主义核心价值观</t>
  </si>
  <si>
    <t>15B31506</t>
  </si>
  <si>
    <t>铭记历史，展望未来——纪念中国抗战胜利70周年</t>
  </si>
  <si>
    <t>15B31507</t>
  </si>
  <si>
    <t>“政治生日总结”党员自我教育工作</t>
  </si>
  <si>
    <t>丁肇慰</t>
  </si>
  <si>
    <t>15201443554</t>
  </si>
  <si>
    <t>15B21508</t>
  </si>
  <si>
    <t>15B41509</t>
  </si>
  <si>
    <t>女研究生的人际关系和人际范围的调查研究</t>
  </si>
  <si>
    <t>15B21510</t>
  </si>
  <si>
    <t>批评与自我批评-民主生活会</t>
  </si>
  <si>
    <t>15B11511</t>
  </si>
  <si>
    <t>地遥学院2015级硕士党支部</t>
  </si>
  <si>
    <t>深入心地，遥望未来—地遥院学生党员的社会主义核心价值观寻访故事集</t>
  </si>
  <si>
    <t>孙琳</t>
  </si>
  <si>
    <t>13120002156</t>
  </si>
  <si>
    <t>15B21512</t>
  </si>
  <si>
    <t>党员应如何做到三严三实—民主生活会</t>
  </si>
  <si>
    <t>15B11513</t>
  </si>
  <si>
    <t>牢记国耻、振兴中华-纪念抗日战争胜利70周年</t>
  </si>
  <si>
    <t>15B31514</t>
  </si>
  <si>
    <t>“红歌传唱  我心向党”  比赛</t>
  </si>
  <si>
    <t>15B31515</t>
  </si>
  <si>
    <t>16环境</t>
  </si>
  <si>
    <t>环境学院2015级博士生党支部</t>
  </si>
  <si>
    <t>15级环博创新支部组建项目</t>
  </si>
  <si>
    <t>张帆</t>
  </si>
  <si>
    <t>18210193711</t>
  </si>
  <si>
    <t>15B31601</t>
  </si>
  <si>
    <t>环境学院2015级硕士生党支部</t>
  </si>
  <si>
    <t>学理论、读经典，提升理论水平</t>
  </si>
  <si>
    <t>李航雨</t>
  </si>
  <si>
    <t>18811037199</t>
  </si>
  <si>
    <t>15B11602</t>
  </si>
  <si>
    <t>15B31603</t>
  </si>
  <si>
    <t>活动有层次</t>
  </si>
  <si>
    <t>议精心组织策划，提高活动实效</t>
  </si>
  <si>
    <t>17资源</t>
  </si>
  <si>
    <t xml:space="preserve">王雪超  </t>
  </si>
  <si>
    <t>18601044730</t>
  </si>
  <si>
    <t>15B31701</t>
  </si>
  <si>
    <t>只批复主办活动支部</t>
  </si>
  <si>
    <t>“学理论•读经典”
加强思想建设，提升党性修养</t>
  </si>
  <si>
    <t>15B11702</t>
  </si>
  <si>
    <t>15B21703</t>
  </si>
  <si>
    <t>科技引领未来——农业科技园参观活动</t>
  </si>
  <si>
    <t xml:space="preserve"> 15201128382</t>
  </si>
  <si>
    <t>15B31704</t>
  </si>
  <si>
    <t>“学理论•读经典”四个一系列学习活动</t>
  </si>
  <si>
    <t>15B11705</t>
  </si>
  <si>
    <t xml:space="preserve">组织创新从落实党员鉴定开始——党支部组织建设创新项目
</t>
  </si>
  <si>
    <t>15B21706</t>
  </si>
  <si>
    <t>“人人为我，我为人人”——支部建设制度研讨会</t>
  </si>
  <si>
    <t>李琳</t>
  </si>
  <si>
    <t xml:space="preserve"> 13391901193</t>
  </si>
  <si>
    <t>15B21707</t>
  </si>
  <si>
    <t>15B31708</t>
  </si>
  <si>
    <t>活动照片无党旗，共建活动</t>
  </si>
  <si>
    <t>支部思想建设之理论名著分享会</t>
  </si>
  <si>
    <t>15B11709</t>
  </si>
  <si>
    <t>生态水文与水土资源综合利用研究所</t>
  </si>
  <si>
    <t>学习科研早知道——学业交流会</t>
  </si>
  <si>
    <t xml:space="preserve">张瑜 </t>
  </si>
  <si>
    <t xml:space="preserve"> 18813089089</t>
  </si>
  <si>
    <t>15B41710</t>
  </si>
  <si>
    <t>纪念反法西斯战争胜利70周年交流学习</t>
  </si>
  <si>
    <t>15B31711</t>
  </si>
  <si>
    <t>议认真组织筹备，确保学习实效（理论学习类）</t>
  </si>
  <si>
    <t>我们身边的社会主义核心价值观</t>
  </si>
  <si>
    <t>15B31712</t>
  </si>
  <si>
    <t>18生科</t>
  </si>
  <si>
    <t>品经典，读书分享会</t>
  </si>
  <si>
    <t xml:space="preserve">王升洪 </t>
  </si>
  <si>
    <t>15B11801</t>
  </si>
  <si>
    <t>2012级硕士第一党支部</t>
  </si>
  <si>
    <t>学习和弘扬“十八届五中全会精神”</t>
  </si>
  <si>
    <t>15B31802</t>
  </si>
  <si>
    <t>思想引领，沐浴经典</t>
  </si>
  <si>
    <t xml:space="preserve">魏京京 </t>
  </si>
  <si>
    <t>13269235612</t>
  </si>
  <si>
    <t>15B11803</t>
  </si>
  <si>
    <t>“纪念抗战胜利七十周年”抗战电影系列展播活动</t>
  </si>
  <si>
    <t>15B31804</t>
  </si>
  <si>
    <t>“纪念反法西斯战争”主题知识竞赛</t>
  </si>
  <si>
    <t>15B31805</t>
  </si>
  <si>
    <t>“登长城 ，感中华”主题党日活动</t>
  </si>
  <si>
    <t xml:space="preserve">艾莹 </t>
  </si>
  <si>
    <t>15B31806</t>
  </si>
  <si>
    <t>照片无党旗</t>
  </si>
  <si>
    <t>“纪念抗战胜利70周年”主题教育活动</t>
  </si>
  <si>
    <t>15B31807</t>
  </si>
  <si>
    <t xml:space="preserve">“中国梦-我的梦”主题党日活动 </t>
  </si>
  <si>
    <t>15B31808</t>
  </si>
  <si>
    <t>重走抗战路线，共忆红色京华</t>
  </si>
  <si>
    <t>15B31809</t>
  </si>
  <si>
    <t>《师大赏鸟宝典》编撰</t>
  </si>
  <si>
    <t>15B41810</t>
  </si>
  <si>
    <t>坚持“三会”制度，大力推进组织建设</t>
  </si>
  <si>
    <t>15B21811</t>
  </si>
  <si>
    <t>学理论，读经典</t>
  </si>
  <si>
    <t xml:space="preserve">禹洋  </t>
  </si>
  <si>
    <t>13311397189</t>
  </si>
  <si>
    <t>15B11812</t>
  </si>
  <si>
    <t>重走抗战路，共叙故乡红—家乡红旅宣讲会</t>
  </si>
  <si>
    <t>15B31813</t>
  </si>
  <si>
    <t>忆抗战时期辅仁精神，做民族复兴时代先锋</t>
  </si>
  <si>
    <t>15B31814</t>
  </si>
  <si>
    <t>生物标本馆参观志愿讲解</t>
  </si>
  <si>
    <t xml:space="preserve">范玮娜   </t>
  </si>
  <si>
    <t>13683092189</t>
  </si>
  <si>
    <t>15B41815</t>
  </si>
  <si>
    <t>“科学生活,健康你我”志愿活动</t>
  </si>
  <si>
    <t>15B31816</t>
  </si>
  <si>
    <t>建议添加每次活动照片</t>
  </si>
  <si>
    <t>抗战电影系列展播，换一个角度看历史</t>
  </si>
  <si>
    <t xml:space="preserve">房超光  </t>
  </si>
  <si>
    <t>15718865636</t>
  </si>
  <si>
    <t>15B31817</t>
  </si>
  <si>
    <t>19信科</t>
  </si>
  <si>
    <t>“自觉培育和践行社会主义核心价值观”主题教育活动</t>
  </si>
  <si>
    <t>18600545759</t>
  </si>
  <si>
    <t>15B31901</t>
  </si>
  <si>
    <t>学习贯彻党的重要文件，争做学习型党支部</t>
  </si>
  <si>
    <t>15B31902</t>
  </si>
  <si>
    <t>凝聚力量，团结合作，争做优秀支部</t>
  </si>
  <si>
    <t>18518980265</t>
  </si>
  <si>
    <t>众览祖国大好河山，培养爱国情怀</t>
  </si>
  <si>
    <t>王双</t>
  </si>
  <si>
    <t>15201138341</t>
  </si>
  <si>
    <t>15B31903</t>
  </si>
  <si>
    <t>纪念抗战胜利70周年主题实践活动</t>
  </si>
  <si>
    <t>15201129827</t>
  </si>
  <si>
    <t>15B31904</t>
  </si>
  <si>
    <t>共建项目</t>
  </si>
  <si>
    <t>“学理论·读经典”-支部生活交流分享</t>
  </si>
  <si>
    <t>15B11905</t>
  </si>
  <si>
    <t>2015级研究生党支部</t>
  </si>
  <si>
    <t>魏伟</t>
  </si>
  <si>
    <t>18201321328</t>
  </si>
  <si>
    <t>15B11906</t>
  </si>
  <si>
    <t>认真坚持“三会”制度，推进组织建设</t>
  </si>
  <si>
    <t>李路云</t>
  </si>
  <si>
    <t>18810565201</t>
  </si>
  <si>
    <t>15B21907</t>
  </si>
  <si>
    <t>观看红色电影，重温革命历史</t>
  </si>
  <si>
    <t>潘敏瑜</t>
  </si>
  <si>
    <t>18810664775</t>
  </si>
  <si>
    <t>15B31908</t>
  </si>
  <si>
    <t>祖国在我心中，参观复兴之路</t>
  </si>
  <si>
    <t>王丹</t>
  </si>
  <si>
    <t>13207500326</t>
  </si>
  <si>
    <t>15B31909</t>
  </si>
  <si>
    <t>20马院</t>
  </si>
  <si>
    <t>15级硕士生党支部</t>
  </si>
  <si>
    <t>“忆往昔，看今朝，展未来”之观影征文大赛</t>
  </si>
  <si>
    <t>刘亚芬</t>
  </si>
  <si>
    <t>15B32001</t>
  </si>
  <si>
    <t>“缅怀历史，共沐荣光”纪念抗日战争胜利70周年活动</t>
  </si>
  <si>
    <t>15B32002</t>
  </si>
  <si>
    <t>梦想，从师大起航——践行群众路线系列活动</t>
  </si>
  <si>
    <t>15B32003</t>
  </si>
  <si>
    <t xml:space="preserve">“培育和践行社会主义核心价值观”主题教育活动
——习近平谈治国理政学习交流会
</t>
  </si>
  <si>
    <t>15B32004</t>
  </si>
  <si>
    <t>“祖国在我心中”主题党日活动
——凤凰岭上党旗飘，大好河山心中扬</t>
  </si>
  <si>
    <t xml:space="preserve">“学理论•读经典”
——习近平总书记系列重要讲话精神主题教育活动
</t>
  </si>
  <si>
    <t>15B12005</t>
  </si>
  <si>
    <t>“展望十三五蓝图，共绘中国梦新篇”</t>
  </si>
  <si>
    <t>15B32006</t>
  </si>
  <si>
    <t xml:space="preserve">“纪念抗战胜利70周年主题教育活动”
——中国人民抗日战争胜利纪念馆参观活动
</t>
  </si>
  <si>
    <t>15B32007</t>
  </si>
  <si>
    <t>2014-2015级博士生党支部</t>
  </si>
  <si>
    <t>“党旗领航，服务群众”</t>
  </si>
  <si>
    <t>张亚东</t>
  </si>
  <si>
    <t>15B42008</t>
  </si>
  <si>
    <t xml:space="preserve">习近平总书记系列讲话精神”学术研讨会      </t>
  </si>
  <si>
    <t>18811471510</t>
  </si>
  <si>
    <t>15B12009</t>
  </si>
  <si>
    <t>“缅怀历史，共沐荣光”纪念抗日战争胜利70周年活动
（与硕士生支部联合申请）</t>
  </si>
  <si>
    <t>共建活动不重复审批，由15硕支部牵头负责</t>
  </si>
  <si>
    <t>21政管</t>
  </si>
  <si>
    <t>公共管理系硕士生第一党支部</t>
  </si>
  <si>
    <t>筑梦中国路，勇攀艰险峰
——微型党课系列活动之《筑梦中国—中华民族复兴之路》学习活动</t>
  </si>
  <si>
    <t>康佳</t>
  </si>
  <si>
    <t>15201651432</t>
  </si>
  <si>
    <t>15B32101</t>
  </si>
  <si>
    <t>奔跑青春路，爱国赤子心
——知识竞赛暨新生适应性素质拓展活动</t>
  </si>
  <si>
    <t>闫蓉</t>
  </si>
  <si>
    <t>18801209455</t>
  </si>
  <si>
    <t>树立价值观，畅想中国梦
——微型党课系列活动之社会主义核心价值观理论学习活动</t>
  </si>
  <si>
    <t>安万菊</t>
  </si>
  <si>
    <t>18811339086</t>
  </si>
  <si>
    <t>15B32102</t>
  </si>
  <si>
    <t>党史你我他，支部靠大家
——党史知识竞赛暨奥森公园素质拓展活动</t>
  </si>
  <si>
    <t>黄安</t>
  </si>
  <si>
    <t>13693548219</t>
  </si>
  <si>
    <t>15B32103</t>
  </si>
  <si>
    <t>互联新媒体，思想对对碰
——微型党课系列活动之支部微信公众号平台理论学习与交流活动</t>
  </si>
  <si>
    <t>15B32104</t>
  </si>
  <si>
    <t>公共管理系硕士生第二党支部</t>
  </si>
  <si>
    <t>“说句情话给党听”三行情书大赛</t>
  </si>
  <si>
    <t>侯悦</t>
  </si>
  <si>
    <t>15201651697</t>
  </si>
  <si>
    <t>15B32105</t>
  </si>
  <si>
    <t>“求职达人对你说”求职经验分享会</t>
  </si>
  <si>
    <t>建议申请班级活动或者联系研会</t>
  </si>
  <si>
    <t>“祖国在我心中”外场竞答活动</t>
  </si>
  <si>
    <t>15B32106</t>
  </si>
  <si>
    <t>确保人员数量</t>
  </si>
  <si>
    <t>“阅读经典，感悟历史”理论学习分享会</t>
  </si>
  <si>
    <t>15B12107</t>
  </si>
  <si>
    <t>“寻找最亮的星”天文馆参观学习活动</t>
  </si>
  <si>
    <t>15B32108</t>
  </si>
  <si>
    <t>党史在我心  党情我传承</t>
  </si>
  <si>
    <t>杨钰</t>
  </si>
  <si>
    <t>15011260219</t>
  </si>
  <si>
    <t>15B12109</t>
  </si>
  <si>
    <t>共建项目，批复给主办支部</t>
  </si>
  <si>
    <t>研究生价值观培养与塑造研讨会</t>
  </si>
  <si>
    <t>建议与博士生党支部合办</t>
  </si>
  <si>
    <t>了解传统文化  传承中华文明</t>
  </si>
  <si>
    <t>15B32110</t>
  </si>
  <si>
    <t>走进兄弟院校交流党建经验</t>
  </si>
  <si>
    <t>15B32111</t>
  </si>
  <si>
    <t>“缅怀英雄先烈 弘扬爱国精神”——一二九纪念</t>
  </si>
  <si>
    <t>15B12112</t>
  </si>
  <si>
    <t>领略中华风采 传承革命精神 实践活动</t>
  </si>
  <si>
    <t>15B12113</t>
  </si>
  <si>
    <t>图情硕士生党支部</t>
  </si>
  <si>
    <t>严于律己治学，践行三严三实—学风建设系列活动</t>
  </si>
  <si>
    <t>于佳</t>
  </si>
  <si>
    <t>13693189347</t>
  </si>
  <si>
    <t>15B12114</t>
  </si>
  <si>
    <t>“寻党迹，跟党走”支部组织建设系列活动</t>
  </si>
  <si>
    <t>15B22115</t>
  </si>
  <si>
    <t>重温抗战史 ，践行中国梦—抗战纪念馆参观活动</t>
  </si>
  <si>
    <t>15B32116</t>
  </si>
  <si>
    <t>保持先进性 ，引航科研路—师生党支部共建活动</t>
  </si>
  <si>
    <t>15B42117</t>
  </si>
  <si>
    <t>重点支持项目，视开展情况提升经费额度</t>
  </si>
  <si>
    <t>政治学理论硕士生党支部</t>
  </si>
  <si>
    <t>习近平同志“三严三实”重要讲话学习座谈会</t>
  </si>
  <si>
    <t>郑姗姗</t>
  </si>
  <si>
    <t>13126789182</t>
  </si>
  <si>
    <t>15B12118</t>
  </si>
  <si>
    <t>“爱我中华，强我国防”---参观北京航空馆</t>
  </si>
  <si>
    <t>15B32119</t>
  </si>
  <si>
    <t>纪念抗战胜利70周年之国政面面观</t>
  </si>
  <si>
    <t>15B32120</t>
  </si>
  <si>
    <t>禄琼</t>
  </si>
  <si>
    <t>18910518369</t>
  </si>
  <si>
    <t>15B32121</t>
  </si>
  <si>
    <t>15B32122</t>
  </si>
  <si>
    <t>共建项目，活动人员不足</t>
  </si>
  <si>
    <t>政府管理学院分党委</t>
  </si>
  <si>
    <t>“牢记使命，勿忘初心”——政府管理学院“政治生日会”活动</t>
  </si>
  <si>
    <t>18401618049</t>
  </si>
  <si>
    <t>15B32123</t>
  </si>
  <si>
    <t>22核科</t>
  </si>
  <si>
    <t>学习“三严三实”精神，观看“典型人物”电影</t>
  </si>
  <si>
    <t>孙进兴</t>
  </si>
  <si>
    <t>18810132160</t>
  </si>
  <si>
    <t>15B12201</t>
  </si>
  <si>
    <t>共建活动</t>
  </si>
  <si>
    <t>“纪念抗战胜利70周年”主题教育活动之参观中国人民抗日战争纪念馆学习抗战精神</t>
  </si>
  <si>
    <t>15B32202</t>
  </si>
  <si>
    <t>负责人未签名</t>
  </si>
  <si>
    <t>“服务先锋”行动计划——“核”你一起</t>
  </si>
  <si>
    <t>贾建权</t>
  </si>
  <si>
    <t>13391901069</t>
  </si>
  <si>
    <t>15B42203</t>
  </si>
  <si>
    <t>学习贯彻《中国共产党发展党员工作细则》之党支部大会</t>
  </si>
  <si>
    <t>蒋纯</t>
  </si>
  <si>
    <t>15600917381</t>
  </si>
  <si>
    <t>15B22204</t>
  </si>
  <si>
    <t>“祖国在我心中”主题党日活动之参观学习新文化运动纪念馆及游览景山公园</t>
  </si>
  <si>
    <t>曹金浩</t>
  </si>
  <si>
    <t>18811765203</t>
  </si>
  <si>
    <t>15B32205</t>
  </si>
  <si>
    <t>“新生引航暨学风建设”工程之心理辅导活动</t>
  </si>
  <si>
    <t>林仲</t>
  </si>
  <si>
    <t>18210729616</t>
  </si>
  <si>
    <t>15B42206</t>
  </si>
  <si>
    <t>参观中国航空博物馆</t>
  </si>
  <si>
    <t>18811476264</t>
  </si>
  <si>
    <t>15B32207</t>
  </si>
  <si>
    <t xml:space="preserve">我是祖国的接班人-----学习十八届五中全会精神 </t>
  </si>
  <si>
    <t>15B42208</t>
  </si>
  <si>
    <t>23汉院</t>
  </si>
  <si>
    <t>2013汉教党支部</t>
  </si>
  <si>
    <t xml:space="preserve">“学理论•读经典”——《三严三实党员读本》学习活动 </t>
  </si>
  <si>
    <t>郭文骁</t>
  </si>
  <si>
    <t>共建活动不重复审批，由14汉教支部牵头负责</t>
  </si>
  <si>
    <t>学理论、读经典”-《三严三实党员读本》学习活动</t>
  </si>
  <si>
    <t>“祖国在我心中” –“我为祖国建设添砖加瓦”交流座谈</t>
  </si>
  <si>
    <t>15B32301</t>
  </si>
  <si>
    <t>14级汉教研究生党支部</t>
  </si>
  <si>
    <t>“纪念抗日战争胜利70周年“主题教育活动</t>
  </si>
  <si>
    <t>15B32302</t>
  </si>
  <si>
    <t>15B12303</t>
  </si>
  <si>
    <t>15级研究生第一党支部</t>
  </si>
  <si>
    <t>“我看经典”影评大赛—纪念抗战胜利70周年</t>
  </si>
  <si>
    <t>周笑甜</t>
  </si>
  <si>
    <t>15B32304</t>
  </si>
  <si>
    <t>“祖国在我心中”方言朗诵比赛</t>
  </si>
  <si>
    <t>15B32305</t>
  </si>
  <si>
    <t>15级研究生第二党支部</t>
  </si>
  <si>
    <t>“学理论、看经典”主题党日活动</t>
  </si>
  <si>
    <t>张恒煜</t>
  </si>
  <si>
    <t>15B12306</t>
  </si>
  <si>
    <t>15B32307</t>
  </si>
  <si>
    <t>15级研究生第三党支部</t>
  </si>
  <si>
    <t>“中国梦”之行</t>
  </si>
  <si>
    <t>李欣</t>
  </si>
  <si>
    <t>15B32308</t>
  </si>
  <si>
    <t>重温红色经典</t>
  </si>
  <si>
    <t>15B12309</t>
  </si>
  <si>
    <t>15级研究生第四党支部</t>
  </si>
  <si>
    <t>“品味百年国博•触摸历史脉搏“主题活动</t>
  </si>
  <si>
    <t xml:space="preserve">韩文慧  </t>
  </si>
  <si>
    <t>15B32310</t>
  </si>
  <si>
    <t>24经资</t>
  </si>
  <si>
    <t xml:space="preserve">参观“国博”复兴之路 </t>
  </si>
  <si>
    <t>15B32401</t>
  </si>
  <si>
    <t>师兄师姐经验谈之聚焦五中全会</t>
  </si>
  <si>
    <t>15B32402</t>
  </si>
  <si>
    <t>重温1937——我给大家讲个故事</t>
  </si>
  <si>
    <t>15B32403</t>
  </si>
  <si>
    <t>25脑科</t>
  </si>
  <si>
    <t>脑科院研究生第一党支部</t>
  </si>
  <si>
    <t>“薪火相传”-新老生党员交流会</t>
  </si>
  <si>
    <t>薛野</t>
  </si>
  <si>
    <t>13303027621</t>
  </si>
  <si>
    <t>15B42501</t>
  </si>
  <si>
    <t>嘉宾职务弄错</t>
  </si>
  <si>
    <t>“前事不忘，后事之师”抗战胜利70周年系列活动(三个支部合办)</t>
  </si>
  <si>
    <t>15B32502</t>
  </si>
  <si>
    <t>脑科院研究生第二党支部</t>
  </si>
  <si>
    <t>“筑梦路上”——研究生党支部主题教育活动(三个支部合办)</t>
  </si>
  <si>
    <t>肖宇婕</t>
  </si>
  <si>
    <t>18810556321</t>
  </si>
  <si>
    <t>15B32503</t>
  </si>
  <si>
    <t>“不忘历史，珍爱和平”中国人民抗日战争纪念馆参观活动(三个支部合办)</t>
  </si>
  <si>
    <t>15B32504</t>
  </si>
  <si>
    <t>脑科院研究生第三党支部</t>
  </si>
  <si>
    <t>“拍击青春，‘羽’你共进”——健康主题羽毛球比赛(三个支部合办)</t>
  </si>
  <si>
    <t>肖瑶</t>
  </si>
  <si>
    <t>18810091744</t>
  </si>
  <si>
    <t>15B32505</t>
  </si>
  <si>
    <t>建议确保活动参与度，拓宽活动覆盖面，突出思政主题</t>
  </si>
  <si>
    <t>26古籍</t>
  </si>
  <si>
    <t>古籍与传统文化研究院直属党支部全体学生支部</t>
  </si>
  <si>
    <t>前事不忘，后事之师——走进那段被侵略的历史</t>
  </si>
  <si>
    <t>胡斯博</t>
  </si>
  <si>
    <t>15641472228</t>
  </si>
  <si>
    <t>15B12601</t>
  </si>
  <si>
    <t>学习先辈思想  共话我辈感悟</t>
  </si>
  <si>
    <t>宋专专</t>
  </si>
  <si>
    <t>13051589635</t>
  </si>
  <si>
    <t>15B32602</t>
  </si>
  <si>
    <t>27水科</t>
  </si>
  <si>
    <t>水科院15级硕士党支部</t>
  </si>
  <si>
    <t>走进双清别墅，领略革命情怀</t>
  </si>
  <si>
    <t>陈小娟</t>
  </si>
  <si>
    <t>15B32701</t>
  </si>
  <si>
    <t>“祖国在我心中”理论学习会</t>
  </si>
  <si>
    <t>15B22702</t>
  </si>
  <si>
    <t>水科院14级硕士党支部</t>
  </si>
  <si>
    <t>十八届五中全会理论学习会</t>
  </si>
  <si>
    <t>15B22703</t>
  </si>
  <si>
    <t>硕士生就业指导交流会</t>
  </si>
  <si>
    <t>15B42704</t>
  </si>
  <si>
    <t>水科院13级硕士党支部</t>
  </si>
  <si>
    <t>史蓉</t>
  </si>
  <si>
    <t>15B22705</t>
  </si>
  <si>
    <t>水科院14级博士党支部</t>
  </si>
  <si>
    <t>血泪历史无言，抗战精神不朽</t>
  </si>
  <si>
    <t>15B32706</t>
  </si>
  <si>
    <t>水科院15级博士党支部</t>
  </si>
  <si>
    <t>勿忘血泪历史，振兴中华民族</t>
  </si>
  <si>
    <t>方青青</t>
  </si>
  <si>
    <t>15B32707</t>
  </si>
  <si>
    <t>15A32702</t>
  </si>
  <si>
    <t>15A22703</t>
  </si>
  <si>
    <t>15A32704</t>
  </si>
  <si>
    <t>15A22705</t>
  </si>
  <si>
    <t>28社发</t>
  </si>
  <si>
    <t>“学习弘扬焦裕禄精神，践行‘三严三实’“主题教育活动</t>
  </si>
  <si>
    <t>15B12801</t>
  </si>
  <si>
    <t>“新生引航暨学风建设”之“博学力行走好学术路”</t>
  </si>
  <si>
    <t>15B42802</t>
  </si>
  <si>
    <t>中秋思先烈，共育爱国魂</t>
  </si>
  <si>
    <t>王蓓</t>
  </si>
  <si>
    <t>15B42803</t>
  </si>
  <si>
    <t>未双面打印，装订顺序错误
，请规范摆放党旗</t>
  </si>
  <si>
    <t xml:space="preserve">认真学习发展党员细则，开展党内组织纪律建设           </t>
  </si>
  <si>
    <t>吴绍敏</t>
  </si>
  <si>
    <t>15B22804</t>
  </si>
  <si>
    <t>学理论·读经典，“党史我知道”有奖问答活动</t>
  </si>
  <si>
    <t>仇雪郦</t>
  </si>
  <si>
    <t>15B12805</t>
  </si>
  <si>
    <t>参观国家博物馆，弘扬爱国主义精神</t>
  </si>
  <si>
    <t>郑楠</t>
  </si>
  <si>
    <t>15B32806</t>
  </si>
  <si>
    <t>“奔跑吧·陶然亭职工运动会”志愿服务活动</t>
  </si>
  <si>
    <t>吕阳</t>
  </si>
  <si>
    <t>15B42807</t>
  </si>
  <si>
    <t>未双面打印，活动内容字数不够</t>
  </si>
  <si>
    <t>纪念抗战胜利70周年主题学习研讨会</t>
  </si>
  <si>
    <t>15B32808</t>
  </si>
  <si>
    <t>“祖国在我心、温暖香山行”主题实践活动</t>
  </si>
  <si>
    <t>“走进国家博物馆，践行核心价值观”主题教育</t>
  </si>
  <si>
    <t>15B32809</t>
  </si>
  <si>
    <t>29减灾</t>
  </si>
  <si>
    <t xml:space="preserve">“祖国在我心中”主题党日活动之——红色KTV，歌唱祖国 </t>
  </si>
  <si>
    <t>刘凡</t>
  </si>
  <si>
    <t>18991527228</t>
  </si>
  <si>
    <t>15B32901</t>
  </si>
  <si>
    <t>纪念抗战胜利70周年主题教育活动——牢记历史、珍爱和平、勿忘国耻、圆梦中华</t>
  </si>
  <si>
    <t>15B32902</t>
  </si>
  <si>
    <t>铭记历史·珍爱和平—铭记9.3中国人民抗日战争胜利纪念日</t>
  </si>
  <si>
    <t>张帅</t>
  </si>
  <si>
    <t>共建活动，由第二党支部牵头负责申请</t>
  </si>
  <si>
    <t>15B32903</t>
  </si>
  <si>
    <t>编号错误，人员不足，规范党旗</t>
  </si>
  <si>
    <t>历史之旅——圆明园</t>
  </si>
  <si>
    <t>15B32904</t>
  </si>
  <si>
    <t>“延伸爱心舞台 携手温情世界”孤儿院志愿</t>
  </si>
  <si>
    <t>15B42905</t>
  </si>
  <si>
    <t>“用心沟通、共话成长”—“新生引航”新老生交</t>
  </si>
  <si>
    <t xml:space="preserve">贾凯 </t>
  </si>
  <si>
    <t>15313135754</t>
  </si>
  <si>
    <t>15B42906</t>
  </si>
  <si>
    <t>“纪念抗战胜利70周年”纪念活动</t>
  </si>
  <si>
    <t>15B32907</t>
  </si>
  <si>
    <t>铭记历史·珍爱和平——抗战胜利纪念活动</t>
  </si>
  <si>
    <t>谢文瑄</t>
  </si>
  <si>
    <t>15B32908</t>
  </si>
  <si>
    <t>“铭记历史·思考未来”党建主题观影活动</t>
  </si>
  <si>
    <t>15B32909</t>
  </si>
  <si>
    <t>15A32906</t>
  </si>
  <si>
    <t>30全球</t>
  </si>
  <si>
    <t>双清旧址映欣荣 落叶时节谱华章 参观香山双清别墅 &amp;唱红歌比赛</t>
  </si>
  <si>
    <t xml:space="preserve">刘俊杰  </t>
  </si>
  <si>
    <t>18811601768</t>
  </si>
  <si>
    <t>15B33001</t>
  </si>
  <si>
    <t>请节俭办活动</t>
  </si>
  <si>
    <t>学习中国共产党党章，  践行社会主义核心价值观</t>
  </si>
  <si>
    <t>蔡二丽</t>
  </si>
  <si>
    <t>13717843631</t>
  </si>
  <si>
    <t>15B13002</t>
  </si>
  <si>
    <t xml:space="preserve">民主生活会，推进组织建设    </t>
  </si>
  <si>
    <t>15B23003</t>
  </si>
  <si>
    <t>纪念抗战胜利70周年素质拓展活动</t>
  </si>
  <si>
    <t>建议班级活动</t>
  </si>
  <si>
    <t xml:space="preserve">学习十八届五中全会会议精神座谈会   </t>
  </si>
  <si>
    <t>15B43004</t>
  </si>
  <si>
    <t>学术沙龙--“科研路，不孤独，你我共起舞</t>
  </si>
  <si>
    <t>15B43015</t>
  </si>
  <si>
    <t xml:space="preserve"> “学精神，学党章”  知识竞赛 </t>
  </si>
  <si>
    <t>林 杉</t>
  </si>
  <si>
    <t>18910276083</t>
  </si>
  <si>
    <t>15B13005</t>
  </si>
  <si>
    <t>我学习，我践行—社会主义核心价值观</t>
  </si>
  <si>
    <t>15B33006</t>
  </si>
  <si>
    <t>铭记历史，爱我中华</t>
  </si>
  <si>
    <t>15B33007</t>
  </si>
  <si>
    <t>乡情乡音—民族气韵</t>
  </si>
  <si>
    <t>2015级博士班党支部</t>
  </si>
  <si>
    <t>聂震</t>
  </si>
  <si>
    <t>18813148871</t>
  </si>
  <si>
    <t>15B13008</t>
  </si>
  <si>
    <t>照片不足</t>
  </si>
  <si>
    <t>登长城，做好汉，敬和平</t>
  </si>
  <si>
    <t>15B33009</t>
  </si>
  <si>
    <t xml:space="preserve">指路明灯-工作经验交流会    </t>
  </si>
  <si>
    <t>15B33010</t>
  </si>
  <si>
    <t xml:space="preserve">纪念抗战胜利70周年—忆苦思甜素质拓展活动 </t>
  </si>
  <si>
    <t>王玉莹</t>
  </si>
  <si>
    <t>13126787908</t>
  </si>
  <si>
    <t xml:space="preserve">全球变化研究前沿讲座  </t>
  </si>
  <si>
    <t>15B33011</t>
  </si>
  <si>
    <t>人员不足，照片不足</t>
  </si>
  <si>
    <t xml:space="preserve">水文之美—研究生学术沙龙 </t>
  </si>
  <si>
    <t>15B33012</t>
  </si>
  <si>
    <t xml:space="preserve"> 民主生活会   </t>
  </si>
  <si>
    <t>15B43013</t>
  </si>
  <si>
    <t>2013级博士生党支部</t>
  </si>
  <si>
    <t>中国人民抗战胜利70周末知识竞赛</t>
  </si>
  <si>
    <t>18813140146</t>
  </si>
  <si>
    <t>15B33014</t>
  </si>
  <si>
    <t>31系统</t>
  </si>
  <si>
    <t>系统科学学院直属党支部</t>
  </si>
  <si>
    <t>马玉财</t>
  </si>
  <si>
    <t>15B33101</t>
  </si>
  <si>
    <t>纪念抗日胜利70周年主题教育活动</t>
  </si>
  <si>
    <t>15B33102</t>
  </si>
  <si>
    <t>参观北京京东科技 探寻党支部发展新路</t>
  </si>
  <si>
    <t>15B43103</t>
  </si>
  <si>
    <t>系统科学学院直属党支部学期总结会议</t>
  </si>
  <si>
    <t>支委会会议不单独申请党建基金活动</t>
  </si>
  <si>
    <t>32统计</t>
  </si>
  <si>
    <t>学术研究生党支部</t>
  </si>
  <si>
    <t>“培育与践行社会主义核心价值观”之经典交流活动</t>
  </si>
  <si>
    <t>章 敏</t>
  </si>
  <si>
    <t>15201295706</t>
  </si>
  <si>
    <t>15B33201</t>
  </si>
  <si>
    <t xml:space="preserve">“祖国在我心中”之参观中国人民革命军事博物馆 </t>
  </si>
  <si>
    <t>15B33202</t>
  </si>
  <si>
    <t>2015级专业硕士研究生党支部</t>
  </si>
  <si>
    <t>参观军事博物馆，以史为鉴</t>
  </si>
  <si>
    <t>杨文慧</t>
  </si>
  <si>
    <t>15201128459</t>
  </si>
  <si>
    <t>15B13203</t>
  </si>
  <si>
    <t>33新闻</t>
  </si>
  <si>
    <t>新闻传播学院2015级研究生党支部</t>
  </si>
  <si>
    <t>我手抒我怀——“纪念中国人民抗战胜利暨世界反法西斯战争胜利70周年”征文比赛</t>
  </si>
  <si>
    <t>万安伦</t>
  </si>
  <si>
    <t>15B33301</t>
  </si>
  <si>
    <t>徐静</t>
  </si>
  <si>
    <t>15B33302</t>
  </si>
  <si>
    <t>《光明日报》学习参观活动</t>
  </si>
  <si>
    <t>15B33303</t>
  </si>
  <si>
    <t>人员不足，不要擅自更换活动</t>
  </si>
  <si>
    <t>15B33304</t>
  </si>
  <si>
    <t>李思思</t>
  </si>
  <si>
    <t>17801099629</t>
  </si>
  <si>
    <t>15B30714</t>
  </si>
  <si>
    <t>“祖国在我心中”主题教育活动</t>
  </si>
  <si>
    <t>郑晓宇</t>
  </si>
  <si>
    <t>13121931906</t>
  </si>
  <si>
    <t>15B30715</t>
  </si>
  <si>
    <t>34社会</t>
  </si>
  <si>
    <t>专硕第一党支部</t>
  </si>
  <si>
    <t>学理论·读经典</t>
  </si>
  <si>
    <t>刘笛</t>
  </si>
  <si>
    <t>18401617716</t>
  </si>
  <si>
    <t>15B13401</t>
  </si>
  <si>
    <t>250</t>
  </si>
  <si>
    <t>铭记历史---参观宋庆龄纪念馆</t>
  </si>
  <si>
    <t>15B33402</t>
  </si>
  <si>
    <t>学硕党支部</t>
  </si>
  <si>
    <t>“思想引领”——夯实理论基础，把握时政热点</t>
  </si>
  <si>
    <t>贾茹</t>
  </si>
  <si>
    <t>17710341826</t>
  </si>
  <si>
    <t>15B13403</t>
  </si>
  <si>
    <t>100</t>
  </si>
  <si>
    <t>“聚焦国庆”——“祖国在我心中”主题摄影比赛</t>
  </si>
  <si>
    <t>15B33404</t>
  </si>
  <si>
    <t>200</t>
  </si>
  <si>
    <t>无全体人员合影</t>
  </si>
  <si>
    <t>“知行合一:参观宋庆龄故居”——纪念抗日战争暨世界反法西斯战争胜利70周年</t>
  </si>
  <si>
    <t>建议与专硕第一党支部合办</t>
  </si>
  <si>
    <t>“抗战光影”——观影《百团大战》，砥砺民族情感</t>
  </si>
  <si>
    <t>15B33405</t>
  </si>
  <si>
    <t>75</t>
  </si>
  <si>
    <t>专硕第二党支部</t>
  </si>
  <si>
    <t>“走进新农村，敬老献爱心”红色“1+1”活动</t>
  </si>
  <si>
    <t>简燕平</t>
  </si>
  <si>
    <t>15110158928</t>
  </si>
  <si>
    <t>15B43406</t>
  </si>
  <si>
    <t>750</t>
  </si>
  <si>
    <t>800</t>
  </si>
  <si>
    <t>红色1+1共建项目</t>
  </si>
  <si>
    <t xml:space="preserve">“铭记历史，缅怀先烈”爱国主义教育基地参观活动  </t>
  </si>
  <si>
    <t>15B33407</t>
  </si>
  <si>
    <t>350</t>
  </si>
  <si>
    <t>“习近平总书记系列重要讲话精神”学习专题民主会</t>
  </si>
  <si>
    <t>15B13408</t>
  </si>
  <si>
    <t>150</t>
  </si>
  <si>
    <t>35协同</t>
  </si>
  <si>
    <t>研究生第一党支部</t>
  </si>
  <si>
    <t xml:space="preserve">“我是协同人”团队融合活动 </t>
  </si>
  <si>
    <t>刘争光、高一珠</t>
  </si>
  <si>
    <t>15801238636</t>
  </si>
  <si>
    <t>15B33501</t>
  </si>
  <si>
    <t>赏香山红叶，育家国情怀——纪念中国人民抗日战争暨世界反法西斯战争胜利70周年主题教育活动</t>
  </si>
  <si>
    <t>15B33502</t>
  </si>
  <si>
    <t>合计</t>
  </si>
  <si>
    <t>300</t>
  </si>
  <si>
    <t>2015年秋季学期研究生党建基金项目审批汇总表</t>
  </si>
  <si>
    <t>“唱给祖国唱给党”暨抗战胜利70周年红歌比赛</t>
  </si>
  <si>
    <t>建议认真组织筹备，确保学习实效</t>
  </si>
  <si>
    <t>追寻历史，展望未来——秋游圆明园，学习十八届五中全会精神</t>
  </si>
  <si>
    <t>共建活动只批复给一个支部，自行分工协作，推进落实</t>
  </si>
  <si>
    <t>“凝练团队，提升自我”联合素质拓展活动</t>
  </si>
  <si>
    <t>交流沟通，共同进步——新老生党员交流活动</t>
  </si>
  <si>
    <t>“凝练团队、提升自我”联合举办素质拓展活动</t>
  </si>
  <si>
    <t>建议坚持“三会”制度，过好民主生活，覆盖全体支部成员</t>
  </si>
  <si>
    <t>支部共建，共话科研</t>
  </si>
  <si>
    <r>
      <rPr>
        <sz val="10"/>
        <color indexed="8"/>
        <rFont val="宋体"/>
        <family val="3"/>
        <charset val="134"/>
      </rPr>
      <t>2</t>
    </r>
    <r>
      <rPr>
        <sz val="10"/>
        <rFont val="宋体"/>
        <family val="3"/>
        <charset val="134"/>
      </rPr>
      <t>015级博士党支部</t>
    </r>
  </si>
  <si>
    <t>【红色1+1共建项目】</t>
  </si>
  <si>
    <t>纪念抗战胜利70周年参观活动</t>
  </si>
  <si>
    <t>建议在项目2中开展此活动</t>
  </si>
  <si>
    <t>走向历史深处，共唱和平赞歌——纪念反法西斯战争胜利七十周年</t>
  </si>
  <si>
    <t>走进传统文化，思考现代教育——研究生支部学习实践活动</t>
  </si>
  <si>
    <t>14级硕五党支部</t>
  </si>
  <si>
    <r>
      <rPr>
        <sz val="10"/>
        <color indexed="8"/>
        <rFont val="宋体"/>
        <family val="3"/>
        <charset val="134"/>
      </rPr>
      <t>忆鲁</t>
    </r>
    <r>
      <rPr>
        <sz val="10"/>
        <rFont val="仿宋_GB2312"/>
        <charset val="134"/>
      </rPr>
      <t>迅文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救</t>
    </r>
    <r>
      <rPr>
        <sz val="10"/>
        <rFont val="宋体"/>
        <family val="3"/>
        <charset val="134"/>
      </rPr>
      <t>国</t>
    </r>
    <r>
      <rPr>
        <sz val="10"/>
        <rFont val="仿宋_GB2312"/>
        <charset val="134"/>
      </rPr>
      <t>，</t>
    </r>
    <r>
      <rPr>
        <sz val="10"/>
        <rFont val="宋体"/>
        <family val="3"/>
        <charset val="134"/>
      </rPr>
      <t>谈</t>
    </r>
    <r>
      <rPr>
        <sz val="10"/>
        <rFont val="仿宋_GB2312"/>
        <charset val="134"/>
      </rPr>
      <t>今朝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之路</t>
    </r>
  </si>
  <si>
    <r>
      <rPr>
        <sz val="10"/>
        <color indexed="8"/>
        <rFont val="宋体"/>
        <family val="3"/>
        <charset val="134"/>
      </rPr>
      <t>李</t>
    </r>
    <r>
      <rPr>
        <sz val="10"/>
        <rFont val="宋体"/>
        <family val="3"/>
        <charset val="134"/>
      </rPr>
      <t>庆</t>
    </r>
    <r>
      <rPr>
        <sz val="10"/>
        <rFont val="仿宋_GB2312"/>
        <charset val="134"/>
      </rPr>
      <t xml:space="preserve">卉 </t>
    </r>
  </si>
  <si>
    <r>
      <rPr>
        <sz val="10"/>
        <rFont val="宋体"/>
        <family val="3"/>
        <charset val="134"/>
      </rPr>
      <t>红</t>
    </r>
    <r>
      <rPr>
        <sz val="10"/>
        <rFont val="仿宋_GB2312"/>
        <charset val="134"/>
      </rPr>
      <t>色</t>
    </r>
    <r>
      <rPr>
        <sz val="10"/>
        <rFont val="宋体"/>
        <family val="3"/>
        <charset val="134"/>
      </rPr>
      <t>经</t>
    </r>
    <r>
      <rPr>
        <sz val="10"/>
        <rFont val="仿宋_GB2312"/>
        <charset val="134"/>
      </rPr>
      <t>典，走向世界---革命</t>
    </r>
    <r>
      <rPr>
        <sz val="10"/>
        <rFont val="宋体"/>
        <family val="3"/>
        <charset val="134"/>
      </rPr>
      <t>电</t>
    </r>
    <r>
      <rPr>
        <sz val="10"/>
        <rFont val="仿宋_GB2312"/>
        <charset val="134"/>
      </rPr>
      <t>影</t>
    </r>
    <r>
      <rPr>
        <sz val="10"/>
        <rFont val="宋体"/>
        <family val="3"/>
        <charset val="134"/>
      </rPr>
      <t>翻译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>赛</t>
    </r>
  </si>
  <si>
    <r>
      <rPr>
        <sz val="10"/>
        <rFont val="宋体"/>
        <family val="3"/>
        <charset val="134"/>
      </rPr>
      <t>圆</t>
    </r>
    <r>
      <rPr>
        <sz val="10"/>
        <rFont val="仿宋_GB2312"/>
        <charset val="134"/>
      </rPr>
      <t>明</t>
    </r>
    <r>
      <rPr>
        <sz val="10"/>
        <rFont val="宋体"/>
        <family val="3"/>
        <charset val="134"/>
      </rPr>
      <t>园遗</t>
    </r>
    <r>
      <rPr>
        <sz val="10"/>
        <rFont val="仿宋_GB2312"/>
        <charset val="134"/>
      </rPr>
      <t>址公</t>
    </r>
    <r>
      <rPr>
        <sz val="10"/>
        <rFont val="宋体"/>
        <family val="3"/>
        <charset val="134"/>
      </rPr>
      <t>园爱国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题教</t>
    </r>
    <r>
      <rPr>
        <sz val="10"/>
        <rFont val="仿宋_GB2312"/>
        <charset val="134"/>
      </rPr>
      <t>育</t>
    </r>
  </si>
  <si>
    <r>
      <rPr>
        <sz val="10"/>
        <color indexed="8"/>
        <rFont val="宋体"/>
        <family val="3"/>
        <charset val="134"/>
      </rPr>
      <t>徐</t>
    </r>
    <r>
      <rPr>
        <sz val="10"/>
        <rFont val="宋体"/>
        <family val="3"/>
        <charset val="134"/>
      </rPr>
      <t>艳</t>
    </r>
    <r>
      <rPr>
        <sz val="10"/>
        <rFont val="仿宋_GB2312"/>
        <charset val="134"/>
      </rPr>
      <t>玲</t>
    </r>
  </si>
  <si>
    <r>
      <rPr>
        <sz val="10"/>
        <rFont val="宋体"/>
        <family val="3"/>
        <charset val="134"/>
      </rPr>
      <t>观红</t>
    </r>
    <r>
      <rPr>
        <sz val="10"/>
        <rFont val="仿宋_GB2312"/>
        <charset val="134"/>
      </rPr>
      <t>色</t>
    </r>
    <r>
      <rPr>
        <sz val="10"/>
        <rFont val="宋体"/>
        <family val="3"/>
        <charset val="134"/>
      </rPr>
      <t>电</t>
    </r>
    <r>
      <rPr>
        <sz val="10"/>
        <rFont val="仿宋_GB2312"/>
        <charset val="134"/>
      </rPr>
      <t>影，</t>
    </r>
    <r>
      <rPr>
        <sz val="10"/>
        <rFont val="宋体"/>
        <family val="3"/>
        <charset val="134"/>
      </rPr>
      <t>忆峥嵘岁</t>
    </r>
    <r>
      <rPr>
        <sz val="10"/>
        <rFont val="仿宋_GB2312"/>
        <charset val="134"/>
      </rPr>
      <t>月</t>
    </r>
  </si>
  <si>
    <r>
      <rPr>
        <sz val="10"/>
        <color indexed="8"/>
        <rFont val="宋体"/>
        <family val="3"/>
        <charset val="134"/>
      </rPr>
      <t>2013</t>
    </r>
    <r>
      <rPr>
        <sz val="10"/>
        <rFont val="宋体"/>
        <family val="3"/>
        <charset val="134"/>
      </rPr>
      <t>级硕</t>
    </r>
    <r>
      <rPr>
        <sz val="10"/>
        <rFont val="仿宋_GB2312"/>
        <charset val="134"/>
      </rPr>
      <t>士生第二</t>
    </r>
    <r>
      <rPr>
        <sz val="10"/>
        <rFont val="宋体"/>
        <family val="3"/>
        <charset val="134"/>
      </rPr>
      <t>党</t>
    </r>
    <r>
      <rPr>
        <sz val="10"/>
        <rFont val="仿宋_GB2312"/>
        <charset val="134"/>
      </rPr>
      <t>支部</t>
    </r>
  </si>
  <si>
    <r>
      <rPr>
        <sz val="10"/>
        <rFont val="宋体"/>
        <family val="3"/>
        <charset val="134"/>
      </rPr>
      <t>编织</t>
    </r>
    <r>
      <rPr>
        <sz val="10"/>
        <rFont val="仿宋_GB2312"/>
        <charset val="134"/>
      </rPr>
      <t>中</t>
    </r>
    <r>
      <rPr>
        <sz val="10"/>
        <rFont val="宋体"/>
        <family val="3"/>
        <charset val="134"/>
      </rPr>
      <t>国梦</t>
    </r>
  </si>
  <si>
    <r>
      <rPr>
        <sz val="10"/>
        <color indexed="8"/>
        <rFont val="宋体"/>
        <family val="3"/>
        <charset val="134"/>
      </rPr>
      <t>胡文</t>
    </r>
    <r>
      <rPr>
        <sz val="10"/>
        <rFont val="宋体"/>
        <family val="3"/>
        <charset val="134"/>
      </rPr>
      <t>潇</t>
    </r>
  </si>
  <si>
    <r>
      <rPr>
        <sz val="10"/>
        <rFont val="宋体"/>
        <family val="3"/>
        <charset val="134"/>
      </rPr>
      <t>学习</t>
    </r>
    <r>
      <rPr>
        <sz val="10"/>
        <rFont val="仿宋_GB2312"/>
        <charset val="134"/>
      </rPr>
      <t>十八</t>
    </r>
    <r>
      <rPr>
        <sz val="10"/>
        <rFont val="宋体"/>
        <family val="3"/>
        <charset val="134"/>
      </rPr>
      <t>届</t>
    </r>
    <r>
      <rPr>
        <sz val="10"/>
        <rFont val="仿宋_GB2312"/>
        <charset val="134"/>
      </rPr>
      <t>五中全</t>
    </r>
    <r>
      <rPr>
        <sz val="10"/>
        <rFont val="宋体"/>
        <family val="3"/>
        <charset val="134"/>
      </rPr>
      <t>会会议</t>
    </r>
    <r>
      <rPr>
        <sz val="10"/>
        <rFont val="仿宋_GB2312"/>
        <charset val="134"/>
      </rPr>
      <t>精神</t>
    </r>
  </si>
  <si>
    <r>
      <rPr>
        <sz val="10"/>
        <color indexed="8"/>
        <rFont val="宋体"/>
        <family val="3"/>
        <charset val="134"/>
      </rPr>
      <t>感悟祖</t>
    </r>
    <r>
      <rPr>
        <sz val="10"/>
        <rFont val="宋体"/>
        <family val="3"/>
        <charset val="134"/>
      </rPr>
      <t>国</t>
    </r>
    <r>
      <rPr>
        <sz val="10"/>
        <rFont val="仿宋_GB2312"/>
        <charset val="134"/>
      </rPr>
      <t>大好河山——游</t>
    </r>
    <r>
      <rPr>
        <sz val="10"/>
        <rFont val="宋体"/>
        <family val="3"/>
        <charset val="134"/>
      </rPr>
      <t>览</t>
    </r>
    <r>
      <rPr>
        <sz val="10"/>
        <rFont val="仿宋_GB2312"/>
        <charset val="134"/>
      </rPr>
      <t>八</t>
    </r>
    <r>
      <rPr>
        <sz val="10"/>
        <rFont val="宋体"/>
        <family val="3"/>
        <charset val="134"/>
      </rPr>
      <t>达岭长</t>
    </r>
    <r>
      <rPr>
        <sz val="10"/>
        <rFont val="仿宋_GB2312"/>
        <charset val="134"/>
      </rPr>
      <t>城</t>
    </r>
  </si>
  <si>
    <r>
      <rPr>
        <sz val="10"/>
        <color indexed="8"/>
        <rFont val="宋体"/>
        <family val="3"/>
        <charset val="134"/>
      </rPr>
      <t>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“</t>
    </r>
    <r>
      <rPr>
        <sz val="10"/>
        <rFont val="宋体"/>
        <family val="3"/>
        <charset val="134"/>
      </rPr>
      <t>传</t>
    </r>
    <r>
      <rPr>
        <sz val="10"/>
        <rFont val="仿宋_GB2312"/>
        <charset val="134"/>
      </rPr>
      <t>承</t>
    </r>
    <r>
      <rPr>
        <sz val="10"/>
        <rFont val="宋体"/>
        <family val="3"/>
        <charset val="134"/>
      </rPr>
      <t>传统</t>
    </r>
    <r>
      <rPr>
        <sz val="10"/>
        <rFont val="仿宋_GB2312"/>
        <charset val="134"/>
      </rPr>
      <t>文化，弘</t>
    </r>
    <r>
      <rPr>
        <sz val="10"/>
        <rFont val="宋体"/>
        <family val="3"/>
        <charset val="134"/>
      </rPr>
      <t>扬</t>
    </r>
    <r>
      <rPr>
        <sz val="10"/>
        <rFont val="仿宋_GB2312"/>
        <charset val="134"/>
      </rPr>
      <t>中</t>
    </r>
    <r>
      <rPr>
        <sz val="10"/>
        <rFont val="宋体"/>
        <family val="3"/>
        <charset val="134"/>
      </rPr>
      <t>华</t>
    </r>
    <r>
      <rPr>
        <sz val="10"/>
        <rFont val="仿宋_GB2312"/>
        <charset val="134"/>
      </rPr>
      <t>精神”主</t>
    </r>
    <r>
      <rPr>
        <sz val="10"/>
        <rFont val="宋体"/>
        <family val="3"/>
        <charset val="134"/>
      </rPr>
      <t>题</t>
    </r>
    <r>
      <rPr>
        <sz val="10"/>
        <rFont val="仿宋_GB2312"/>
        <charset val="134"/>
      </rPr>
      <t>知</t>
    </r>
    <r>
      <rPr>
        <sz val="10"/>
        <rFont val="宋体"/>
        <family val="3"/>
        <charset val="134"/>
      </rPr>
      <t>识竞赛</t>
    </r>
  </si>
  <si>
    <r>
      <rPr>
        <sz val="10"/>
        <color indexed="8"/>
        <rFont val="宋体"/>
        <family val="3"/>
        <charset val="134"/>
      </rPr>
      <t>深化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情，</t>
    </r>
    <r>
      <rPr>
        <sz val="10"/>
        <rFont val="宋体"/>
        <family val="3"/>
        <charset val="134"/>
      </rPr>
      <t>践</t>
    </r>
    <r>
      <rPr>
        <sz val="10"/>
        <rFont val="仿宋_GB2312"/>
        <charset val="134"/>
      </rPr>
      <t>行核心价</t>
    </r>
    <r>
      <rPr>
        <sz val="10"/>
        <rFont val="宋体"/>
        <family val="3"/>
        <charset val="134"/>
      </rPr>
      <t>值观</t>
    </r>
    <r>
      <rPr>
        <sz val="10"/>
        <rFont val="仿宋_GB2312"/>
        <charset val="134"/>
      </rPr>
      <t>——</t>
    </r>
    <r>
      <rPr>
        <sz val="10"/>
        <rFont val="宋体"/>
        <family val="3"/>
        <charset val="134"/>
      </rPr>
      <t>参观</t>
    </r>
    <r>
      <rPr>
        <sz val="10"/>
        <rFont val="仿宋_GB2312"/>
        <charset val="134"/>
      </rPr>
      <t>天安</t>
    </r>
    <r>
      <rPr>
        <sz val="10"/>
        <rFont val="宋体"/>
        <family val="3"/>
        <charset val="134"/>
      </rPr>
      <t>门观</t>
    </r>
    <r>
      <rPr>
        <sz val="10"/>
        <rFont val="仿宋_GB2312"/>
        <charset val="134"/>
      </rPr>
      <t>看</t>
    </r>
    <r>
      <rPr>
        <sz val="10"/>
        <rFont val="宋体"/>
        <family val="3"/>
        <charset val="134"/>
      </rPr>
      <t>广场</t>
    </r>
    <r>
      <rPr>
        <sz val="10"/>
        <rFont val="仿宋_GB2312"/>
        <charset val="134"/>
      </rPr>
      <t>升旗</t>
    </r>
    <r>
      <rPr>
        <sz val="10"/>
        <rFont val="宋体"/>
        <family val="3"/>
        <charset val="134"/>
      </rPr>
      <t>仪</t>
    </r>
    <r>
      <rPr>
        <sz val="10"/>
        <rFont val="仿宋_GB2312"/>
        <charset val="134"/>
      </rPr>
      <t xml:space="preserve">式
</t>
    </r>
  </si>
  <si>
    <r>
      <rPr>
        <sz val="10"/>
        <rFont val="宋体"/>
        <family val="3"/>
        <charset val="134"/>
      </rPr>
      <t>争</t>
    </r>
    <r>
      <rPr>
        <sz val="10"/>
        <rFont val="仿宋_GB2312"/>
        <charset val="134"/>
      </rPr>
      <t>做四有</t>
    </r>
    <r>
      <rPr>
        <sz val="10"/>
        <rFont val="宋体"/>
        <family val="3"/>
        <charset val="134"/>
      </rPr>
      <t>青</t>
    </r>
    <r>
      <rPr>
        <sz val="10"/>
        <rFont val="仿宋_GB2312"/>
        <charset val="134"/>
      </rPr>
      <t>年，勇</t>
    </r>
    <r>
      <rPr>
        <sz val="10"/>
        <rFont val="宋体"/>
        <family val="3"/>
        <charset val="134"/>
      </rPr>
      <t>当</t>
    </r>
    <r>
      <rPr>
        <sz val="10"/>
        <rFont val="仿宋_GB2312"/>
        <charset val="134"/>
      </rPr>
      <t>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建</t>
    </r>
    <r>
      <rPr>
        <sz val="10"/>
        <rFont val="宋体"/>
        <family val="3"/>
        <charset val="134"/>
      </rPr>
      <t>设</t>
    </r>
    <r>
      <rPr>
        <sz val="10"/>
        <rFont val="仿宋_GB2312"/>
        <charset val="134"/>
      </rPr>
      <t>者——北京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面</t>
    </r>
    <r>
      <rPr>
        <sz val="10"/>
        <rFont val="宋体"/>
        <family val="3"/>
        <charset val="134"/>
      </rPr>
      <t>试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</si>
  <si>
    <r>
      <rPr>
        <sz val="10"/>
        <rFont val="宋体"/>
        <family val="3"/>
        <charset val="134"/>
      </rPr>
      <t>纪</t>
    </r>
    <r>
      <rPr>
        <sz val="10"/>
        <rFont val="仿宋_GB2312"/>
        <charset val="134"/>
      </rPr>
      <t>念抗日</t>
    </r>
    <r>
      <rPr>
        <sz val="10"/>
        <rFont val="宋体"/>
        <family val="3"/>
        <charset val="134"/>
      </rPr>
      <t>暨</t>
    </r>
    <r>
      <rPr>
        <sz val="10"/>
        <rFont val="仿宋_GB2312"/>
        <charset val="134"/>
      </rPr>
      <t>反法西斯</t>
    </r>
    <r>
      <rPr>
        <sz val="10"/>
        <rFont val="宋体"/>
        <family val="3"/>
        <charset val="134"/>
      </rPr>
      <t>胜</t>
    </r>
    <r>
      <rPr>
        <sz val="10"/>
        <rFont val="仿宋_GB2312"/>
        <charset val="134"/>
      </rPr>
      <t>利70</t>
    </r>
    <r>
      <rPr>
        <sz val="10"/>
        <rFont val="宋体"/>
        <family val="3"/>
        <charset val="134"/>
      </rPr>
      <t>国题</t>
    </r>
    <r>
      <rPr>
        <sz val="10"/>
        <rFont val="仿宋_GB2312"/>
        <charset val="134"/>
      </rPr>
      <t>材</t>
    </r>
    <r>
      <rPr>
        <sz val="10"/>
        <rFont val="宋体"/>
        <family val="3"/>
        <charset val="134"/>
      </rPr>
      <t>电</t>
    </r>
    <r>
      <rPr>
        <sz val="10"/>
        <rFont val="仿宋_GB2312"/>
        <charset val="134"/>
      </rPr>
      <t>影 ——《太行山上》及</t>
    </r>
    <r>
      <rPr>
        <sz val="10"/>
        <rFont val="宋体"/>
        <family val="3"/>
        <charset val="134"/>
      </rPr>
      <t>观</t>
    </r>
    <r>
      <rPr>
        <sz val="10"/>
        <rFont val="仿宋_GB2312"/>
        <charset val="134"/>
      </rPr>
      <t>后感演</t>
    </r>
    <r>
      <rPr>
        <sz val="10"/>
        <rFont val="宋体"/>
        <family val="3"/>
        <charset val="134"/>
      </rPr>
      <t>讲</t>
    </r>
    <r>
      <rPr>
        <sz val="10"/>
        <rFont val="仿宋_GB2312"/>
        <charset val="134"/>
      </rPr>
      <t>比</t>
    </r>
    <r>
      <rPr>
        <sz val="10"/>
        <rFont val="宋体"/>
        <family val="3"/>
        <charset val="134"/>
      </rPr>
      <t>赛</t>
    </r>
  </si>
  <si>
    <r>
      <rPr>
        <sz val="10"/>
        <color indexed="8"/>
        <rFont val="宋体"/>
        <family val="3"/>
        <charset val="134"/>
      </rPr>
      <t>深化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情，</t>
    </r>
    <r>
      <rPr>
        <sz val="10"/>
        <rFont val="宋体"/>
        <family val="3"/>
        <charset val="134"/>
      </rPr>
      <t>践</t>
    </r>
    <r>
      <rPr>
        <sz val="10"/>
        <rFont val="仿宋_GB2312"/>
        <charset val="134"/>
      </rPr>
      <t>行核心价</t>
    </r>
    <r>
      <rPr>
        <sz val="10"/>
        <rFont val="宋体"/>
        <family val="3"/>
        <charset val="134"/>
      </rPr>
      <t>值观</t>
    </r>
    <r>
      <rPr>
        <sz val="10"/>
        <rFont val="仿宋_GB2312"/>
        <charset val="134"/>
      </rPr>
      <t>-</t>
    </r>
    <r>
      <rPr>
        <sz val="10"/>
        <rFont val="宋体"/>
        <family val="3"/>
        <charset val="134"/>
      </rPr>
      <t>参观</t>
    </r>
    <r>
      <rPr>
        <sz val="10"/>
        <rFont val="仿宋_GB2312"/>
        <charset val="134"/>
      </rPr>
      <t>天安</t>
    </r>
    <r>
      <rPr>
        <sz val="10"/>
        <rFont val="宋体"/>
        <family val="3"/>
        <charset val="134"/>
      </rPr>
      <t>门观</t>
    </r>
    <r>
      <rPr>
        <sz val="10"/>
        <rFont val="仿宋_GB2312"/>
        <charset val="134"/>
      </rPr>
      <t>看</t>
    </r>
    <r>
      <rPr>
        <sz val="10"/>
        <rFont val="宋体"/>
        <family val="3"/>
        <charset val="134"/>
      </rPr>
      <t>广场</t>
    </r>
    <r>
      <rPr>
        <sz val="10"/>
        <rFont val="仿宋_GB2312"/>
        <charset val="134"/>
      </rPr>
      <t>升旗</t>
    </r>
    <r>
      <rPr>
        <sz val="10"/>
        <rFont val="宋体"/>
        <family val="3"/>
        <charset val="134"/>
      </rPr>
      <t>仪</t>
    </r>
    <r>
      <rPr>
        <sz val="10"/>
        <rFont val="仿宋_GB2312"/>
        <charset val="134"/>
      </rPr>
      <t xml:space="preserve">式
</t>
    </r>
  </si>
  <si>
    <r>
      <rPr>
        <sz val="10"/>
        <rFont val="宋体"/>
        <family val="3"/>
        <charset val="134"/>
      </rPr>
      <t>争</t>
    </r>
    <r>
      <rPr>
        <sz val="10"/>
        <rFont val="仿宋_GB2312"/>
        <charset val="134"/>
      </rPr>
      <t>做四有</t>
    </r>
    <r>
      <rPr>
        <sz val="10"/>
        <rFont val="宋体"/>
        <family val="3"/>
        <charset val="134"/>
      </rPr>
      <t>青</t>
    </r>
    <r>
      <rPr>
        <sz val="10"/>
        <rFont val="仿宋_GB2312"/>
        <charset val="134"/>
      </rPr>
      <t>年，勇</t>
    </r>
    <r>
      <rPr>
        <sz val="10"/>
        <rFont val="宋体"/>
        <family val="3"/>
        <charset val="134"/>
      </rPr>
      <t>当</t>
    </r>
    <r>
      <rPr>
        <sz val="10"/>
        <rFont val="仿宋_GB2312"/>
        <charset val="134"/>
      </rPr>
      <t>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建</t>
    </r>
    <r>
      <rPr>
        <sz val="10"/>
        <rFont val="宋体"/>
        <family val="3"/>
        <charset val="134"/>
      </rPr>
      <t>设</t>
    </r>
    <r>
      <rPr>
        <sz val="10"/>
        <rFont val="仿宋_GB2312"/>
        <charset val="134"/>
      </rPr>
      <t>者—北京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  <r>
      <rPr>
        <sz val="10"/>
        <rFont val="仿宋_GB2312"/>
        <charset val="134"/>
      </rPr>
      <t>北范大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面</t>
    </r>
    <r>
      <rPr>
        <sz val="10"/>
        <rFont val="宋体"/>
        <family val="3"/>
        <charset val="134"/>
      </rPr>
      <t>试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</si>
  <si>
    <r>
      <rPr>
        <sz val="10"/>
        <rFont val="宋体"/>
        <family val="3"/>
        <charset val="134"/>
      </rPr>
      <t>纪</t>
    </r>
    <r>
      <rPr>
        <sz val="10"/>
        <rFont val="仿宋_GB2312"/>
        <charset val="134"/>
      </rPr>
      <t>念抗日</t>
    </r>
    <r>
      <rPr>
        <sz val="10"/>
        <rFont val="宋体"/>
        <family val="3"/>
        <charset val="134"/>
      </rPr>
      <t>暨</t>
    </r>
    <r>
      <rPr>
        <sz val="10"/>
        <rFont val="仿宋_GB2312"/>
        <charset val="134"/>
      </rPr>
      <t>反法西斯</t>
    </r>
    <r>
      <rPr>
        <sz val="10"/>
        <rFont val="宋体"/>
        <family val="3"/>
        <charset val="134"/>
      </rPr>
      <t>胜</t>
    </r>
    <r>
      <rPr>
        <sz val="10"/>
        <rFont val="仿宋_GB2312"/>
        <charset val="134"/>
      </rPr>
      <t>利70</t>
    </r>
    <r>
      <rPr>
        <sz val="10"/>
        <rFont val="宋体"/>
        <family val="3"/>
        <charset val="134"/>
      </rPr>
      <t>国题</t>
    </r>
    <r>
      <rPr>
        <sz val="10"/>
        <rFont val="仿宋_GB2312"/>
        <charset val="134"/>
      </rPr>
      <t>材</t>
    </r>
    <r>
      <rPr>
        <sz val="10"/>
        <rFont val="宋体"/>
        <family val="3"/>
        <charset val="134"/>
      </rPr>
      <t>电</t>
    </r>
    <r>
      <rPr>
        <sz val="10"/>
        <rFont val="仿宋_GB2312"/>
        <charset val="134"/>
      </rPr>
      <t>影 —《太行山上》及</t>
    </r>
    <r>
      <rPr>
        <sz val="10"/>
        <rFont val="宋体"/>
        <family val="3"/>
        <charset val="134"/>
      </rPr>
      <t>观</t>
    </r>
    <r>
      <rPr>
        <sz val="10"/>
        <rFont val="仿宋_GB2312"/>
        <charset val="134"/>
      </rPr>
      <t>后感演讲比赛</t>
    </r>
  </si>
  <si>
    <r>
      <rPr>
        <sz val="10"/>
        <rFont val="宋体"/>
        <family val="3"/>
        <charset val="134"/>
      </rPr>
      <t>专硕党</t>
    </r>
    <r>
      <rPr>
        <sz val="10"/>
        <rFont val="仿宋_GB2312"/>
        <charset val="134"/>
      </rPr>
      <t>支部</t>
    </r>
  </si>
  <si>
    <r>
      <rPr>
        <sz val="10"/>
        <color indexed="8"/>
        <rFont val="宋体"/>
        <family val="3"/>
        <charset val="134"/>
      </rPr>
      <t>“殷殷寄</t>
    </r>
    <r>
      <rPr>
        <sz val="10"/>
        <rFont val="宋体"/>
        <family val="3"/>
        <charset val="134"/>
      </rPr>
      <t>语</t>
    </r>
    <r>
      <rPr>
        <sz val="10"/>
        <rFont val="仿宋_GB2312"/>
        <charset val="134"/>
      </rPr>
      <t>，</t>
    </r>
    <r>
      <rPr>
        <sz val="10"/>
        <rFont val="宋体"/>
        <family val="3"/>
        <charset val="134"/>
      </rPr>
      <t>坚</t>
    </r>
    <r>
      <rPr>
        <sz val="10"/>
        <rFont val="仿宋_GB2312"/>
        <charset val="134"/>
      </rPr>
      <t>守初心”——“祖</t>
    </r>
    <r>
      <rPr>
        <sz val="10"/>
        <rFont val="宋体"/>
        <family val="3"/>
        <charset val="134"/>
      </rPr>
      <t>国</t>
    </r>
    <r>
      <rPr>
        <sz val="10"/>
        <rFont val="仿宋_GB2312"/>
        <charset val="134"/>
      </rPr>
      <t>在我心中”主</t>
    </r>
    <r>
      <rPr>
        <sz val="10"/>
        <rFont val="宋体"/>
        <family val="3"/>
        <charset val="134"/>
      </rPr>
      <t>题党</t>
    </r>
    <r>
      <rPr>
        <sz val="10"/>
        <rFont val="仿宋_GB2312"/>
        <charset val="134"/>
      </rPr>
      <t>日之</t>
    </r>
    <r>
      <rPr>
        <sz val="10"/>
        <rFont val="宋体"/>
        <family val="3"/>
        <charset val="134"/>
      </rPr>
      <t>续</t>
    </r>
    <r>
      <rPr>
        <sz val="10"/>
        <rFont val="仿宋_GB2312"/>
        <charset val="134"/>
      </rPr>
      <t>集</t>
    </r>
    <r>
      <rPr>
        <b/>
        <sz val="10"/>
        <rFont val="仿宋_GB2312"/>
        <charset val="134"/>
      </rPr>
      <t xml:space="preserve">
</t>
    </r>
  </si>
  <si>
    <r>
      <rPr>
        <sz val="10"/>
        <rFont val="宋体"/>
        <family val="3"/>
        <charset val="134"/>
      </rPr>
      <t>张</t>
    </r>
    <r>
      <rPr>
        <sz val="10"/>
        <rFont val="仿宋_GB2312"/>
        <charset val="134"/>
      </rPr>
      <t xml:space="preserve">斐  </t>
    </r>
  </si>
  <si>
    <t>15B10818</t>
  </si>
  <si>
    <t>安思颖、林凤璇</t>
  </si>
  <si>
    <r>
      <rPr>
        <sz val="10"/>
        <color indexed="8"/>
        <rFont val="宋体"/>
        <family val="3"/>
        <charset val="134"/>
      </rPr>
      <t>“</t>
    </r>
    <r>
      <rPr>
        <sz val="10"/>
        <rFont val="宋体"/>
        <family val="3"/>
        <charset val="134"/>
      </rPr>
      <t>深入农村</t>
    </r>
    <r>
      <rPr>
        <sz val="10"/>
        <rFont val="仿宋_GB2312"/>
        <charset val="134"/>
      </rPr>
      <t>，散播希望”——昌平区半截塔村募捐支教系列活动</t>
    </r>
  </si>
  <si>
    <t>【重点支持项目】，可视活动开展效果增加经费支持，建议发展红色1+1共建项目</t>
  </si>
  <si>
    <t>红色电影放映室——重温《百团大战》抗战史诗影片</t>
  </si>
  <si>
    <t xml:space="preserve">“加强新党员教育，促进党支部交流”暨党员发展培训会
</t>
  </si>
  <si>
    <t>“从旧书找到新知”——读经典心得交流会</t>
  </si>
  <si>
    <t>“科研是第一要务”——学术交流暨新生导航系列活动</t>
  </si>
  <si>
    <t>强筋骨，励志气，报祖国——健身运动</t>
  </si>
  <si>
    <t>天文情， 中国心 - 参观北京天文馆</t>
  </si>
  <si>
    <t>不能忘却的历史——参观抗日战争纪念馆及卢沟桥</t>
  </si>
  <si>
    <t>“红歌传唱  我心向党”比赛</t>
  </si>
  <si>
    <t>15B21810</t>
  </si>
  <si>
    <t>15B11811</t>
  </si>
  <si>
    <t>15B31812</t>
  </si>
  <si>
    <t>15B41814</t>
  </si>
  <si>
    <t>15B31815</t>
  </si>
  <si>
    <t xml:space="preserve">“培育和践行社会主义核心价值观”主题教育活动——习近平谈治国理政学习交流会
</t>
  </si>
  <si>
    <t>“祖国在我心中”主题党日活动——凤凰岭上党旗飘，大好河山心中扬</t>
  </si>
  <si>
    <t xml:space="preserve">“学理论•读经典”——习近平总书记系列重要讲话精神主题教育活动
</t>
  </si>
  <si>
    <t xml:space="preserve">“纪念抗战胜利70周年主题教育活动”——中国人民抗日战争胜利纪念馆参观活动
</t>
  </si>
  <si>
    <t>筑梦中国路，勇攀艰险峰——微型党课系列活动之《筑梦中国—中华民族复兴之路》学习活动</t>
  </si>
  <si>
    <t>奔跑青春路，爱国赤子心——知识竞赛暨新生适应性素质拓展活动</t>
  </si>
  <si>
    <t>树立价值观，畅想中国梦——微型党课系列活动之社会主义核心价值观理论学习活动</t>
  </si>
  <si>
    <t>党史你我他，支部靠大家——党史知识竞赛暨奥森公园素质拓展活动</t>
  </si>
  <si>
    <t>互联新媒体，思想对对碰——微型党课系列活动之支部微信公众号平台理论学习与交流活动</t>
  </si>
  <si>
    <t>严于律己治学，践行三严三实——学风建设系列活动</t>
  </si>
  <si>
    <t>保持先进性，引航科研路—师生党支部共建活动</t>
  </si>
  <si>
    <t>【重点支持项目】，视开展情况提升经费额度</t>
  </si>
  <si>
    <t xml:space="preserve">我是祖国的接班人——学习十八届五中全会精神 </t>
  </si>
  <si>
    <t>学理论、读经典”——《三严三实党员读本》学习活动</t>
  </si>
  <si>
    <t>“祖国在我心中”——“我为祖国建设添砖加瓦”交流座谈</t>
  </si>
  <si>
    <t>“前事不忘，后事之师”抗战胜利70周年系列活动</t>
  </si>
  <si>
    <t>“筑梦路上”——研究生党支部主题教育活动</t>
  </si>
  <si>
    <t>“不忘历史，珍爱和平”中国人民抗日战争纪念馆参观活动</t>
  </si>
  <si>
    <t>“拍击青春，‘羽’你共进”——健康主题羽毛球比赛</t>
  </si>
  <si>
    <t>“用心沟通、共话成长”——“新生引航”新老生交</t>
  </si>
  <si>
    <t>铭记历史·珍爱和平——铭记9.3中国人民抗日战争胜利纪念日</t>
  </si>
  <si>
    <t>我学习，我践行——社会主义核心价值观</t>
  </si>
  <si>
    <t>乡情乡音——民族气韵</t>
  </si>
  <si>
    <t xml:space="preserve">体会“三严三实”对科研的意义   </t>
  </si>
  <si>
    <t xml:space="preserve">纪念抗战胜利70周年——忆苦思甜素质拓展活动 </t>
  </si>
  <si>
    <t>建议申请“治学·修身”活动</t>
  </si>
  <si>
    <t xml:space="preserve">水文之美——研究生学术沙龙 </t>
  </si>
  <si>
    <t>15B43104</t>
  </si>
  <si>
    <t>实际审批金额</t>
  </si>
  <si>
    <t>追根溯源，勿忘历史——纪念抗日战争胜利70周年主题教育活动</t>
  </si>
  <si>
    <r>
      <rPr>
        <sz val="10"/>
        <color indexed="8"/>
        <rFont val="宋体"/>
        <family val="3"/>
        <charset val="134"/>
      </rPr>
      <t>深化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情，</t>
    </r>
    <r>
      <rPr>
        <sz val="10"/>
        <rFont val="宋体"/>
        <family val="3"/>
        <charset val="134"/>
      </rPr>
      <t>践</t>
    </r>
    <r>
      <rPr>
        <sz val="10"/>
        <rFont val="仿宋_GB2312"/>
        <charset val="134"/>
      </rPr>
      <t>行核心价</t>
    </r>
    <r>
      <rPr>
        <sz val="10"/>
        <rFont val="宋体"/>
        <family val="3"/>
        <charset val="134"/>
      </rPr>
      <t>值观</t>
    </r>
    <r>
      <rPr>
        <sz val="10"/>
        <rFont val="仿宋_GB2312"/>
        <charset val="134"/>
      </rPr>
      <t>-</t>
    </r>
    <r>
      <rPr>
        <sz val="10"/>
        <rFont val="宋体"/>
        <family val="3"/>
        <charset val="134"/>
      </rPr>
      <t>参观</t>
    </r>
    <r>
      <rPr>
        <sz val="10"/>
        <rFont val="仿宋_GB2312"/>
        <charset val="134"/>
      </rPr>
      <t>天安</t>
    </r>
    <r>
      <rPr>
        <sz val="10"/>
        <rFont val="宋体"/>
        <family val="3"/>
        <charset val="134"/>
      </rPr>
      <t>门
观</t>
    </r>
    <r>
      <rPr>
        <sz val="10"/>
        <rFont val="仿宋_GB2312"/>
        <charset val="134"/>
      </rPr>
      <t>看</t>
    </r>
    <r>
      <rPr>
        <sz val="10"/>
        <rFont val="宋体"/>
        <family val="3"/>
        <charset val="134"/>
      </rPr>
      <t>广场</t>
    </r>
    <r>
      <rPr>
        <sz val="10"/>
        <rFont val="仿宋_GB2312"/>
        <charset val="134"/>
      </rPr>
      <t>升旗</t>
    </r>
    <r>
      <rPr>
        <sz val="10"/>
        <rFont val="宋体"/>
        <family val="3"/>
        <charset val="134"/>
      </rPr>
      <t>仪</t>
    </r>
    <r>
      <rPr>
        <sz val="10"/>
        <rFont val="仿宋_GB2312"/>
        <charset val="134"/>
      </rPr>
      <t xml:space="preserve">式
</t>
    </r>
  </si>
  <si>
    <t xml:space="preserve"> </t>
  </si>
  <si>
    <t>红色1+1,效果好</t>
  </si>
  <si>
    <t>2015年春季学期研究生党建基金项目审批汇总表·教育学部</t>
  </si>
  <si>
    <t>拟审批金额2</t>
  </si>
  <si>
    <t>拟审批金额平均</t>
  </si>
  <si>
    <t>人数</t>
  </si>
  <si>
    <t>院系汇总</t>
  </si>
  <si>
    <t>党建基金项目申请总数</t>
  </si>
  <si>
    <t>党建基金项目立项总数</t>
  </si>
  <si>
    <t>未通过审批立项总数</t>
  </si>
  <si>
    <t>项目审批通过比例</t>
  </si>
  <si>
    <t>拟审批活动经费总额</t>
  </si>
  <si>
    <t>2015年春季学期研究生党建基金项目审批汇总表·哲学与社会学学院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</si>
  <si>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3940316698</t>
    </r>
  </si>
  <si>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13级学硕第二党支部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</si>
  <si>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88115365050</t>
    </r>
  </si>
  <si>
    <r>
      <rPr>
        <sz val="10"/>
        <color indexed="8"/>
        <rFont val="宋体"/>
        <family val="3"/>
        <charset val="134"/>
      </rPr>
      <t>201</t>
    </r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级博士党支部</t>
    </r>
  </si>
  <si>
    <r>
      <rPr>
        <sz val="10"/>
        <rFont val="宋体"/>
        <family val="3"/>
        <charset val="134"/>
      </rPr>
      <t>纪念抗战胜利7</t>
    </r>
    <r>
      <rPr>
        <sz val="10"/>
        <rFont val="宋体"/>
        <family val="3"/>
        <charset val="134"/>
      </rPr>
      <t>0周年主题教育活动</t>
    </r>
  </si>
  <si>
    <t>2015年春季学期研究生党建基金项目审批汇总表·经济与工商管理学院</t>
  </si>
  <si>
    <t>2015年春季学期研究生党建基金项目审批汇总表·法学院</t>
  </si>
  <si>
    <t>2015年春季学期研究生党建基金项目审批汇总表·心理学院</t>
  </si>
  <si>
    <r>
      <rPr>
        <sz val="9"/>
        <rFont val="宋体"/>
        <family val="3"/>
        <charset val="134"/>
      </rPr>
      <t>红色1+</t>
    </r>
    <r>
      <rPr>
        <sz val="9"/>
        <rFont val="宋体"/>
        <family val="3"/>
        <charset val="134"/>
      </rPr>
      <t>1重点共建项目</t>
    </r>
  </si>
  <si>
    <t>2015年春季学期研究生党建基金项目审批汇总表·体育与运动学院</t>
  </si>
  <si>
    <t>2015年春季学期研究生党建基金项目审批汇总表·文学院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</si>
  <si>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7710131410</t>
    </r>
  </si>
  <si>
    <t>2015年春季学期研究生党建基金项目审批汇总表·外国语言文学学院</t>
  </si>
  <si>
    <r>
      <rPr>
        <sz val="10"/>
        <rFont val="宋体"/>
        <family val="3"/>
        <charset val="134"/>
      </rPr>
      <t>争</t>
    </r>
    <r>
      <rPr>
        <sz val="10"/>
        <rFont val="仿宋_GB2312"/>
        <charset val="134"/>
      </rPr>
      <t>做四有</t>
    </r>
    <r>
      <rPr>
        <sz val="10"/>
        <rFont val="宋体"/>
        <family val="3"/>
        <charset val="134"/>
      </rPr>
      <t>青</t>
    </r>
    <r>
      <rPr>
        <sz val="10"/>
        <rFont val="仿宋_GB2312"/>
        <charset val="134"/>
      </rPr>
      <t>年，勇</t>
    </r>
    <r>
      <rPr>
        <sz val="10"/>
        <rFont val="宋体"/>
        <family val="3"/>
        <charset val="134"/>
      </rPr>
      <t>当</t>
    </r>
    <r>
      <rPr>
        <sz val="10"/>
        <rFont val="仿宋_GB2312"/>
        <charset val="134"/>
      </rPr>
      <t>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建</t>
    </r>
    <r>
      <rPr>
        <sz val="10"/>
        <rFont val="宋体"/>
        <family val="3"/>
        <charset val="134"/>
      </rPr>
      <t>设</t>
    </r>
    <r>
      <rPr>
        <sz val="10"/>
        <rFont val="仿宋_GB2312"/>
        <charset val="134"/>
      </rPr>
      <t>者——
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面</t>
    </r>
    <r>
      <rPr>
        <sz val="10"/>
        <rFont val="宋体"/>
        <family val="3"/>
        <charset val="134"/>
      </rPr>
      <t>试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</si>
  <si>
    <r>
      <rPr>
        <sz val="10"/>
        <color indexed="8"/>
        <rFont val="宋体"/>
        <family val="3"/>
        <charset val="134"/>
      </rPr>
      <t>“殷殷寄</t>
    </r>
    <r>
      <rPr>
        <sz val="10"/>
        <rFont val="宋体"/>
        <family val="3"/>
        <charset val="134"/>
      </rPr>
      <t>语</t>
    </r>
    <r>
      <rPr>
        <sz val="10"/>
        <rFont val="仿宋_GB2312"/>
        <charset val="134"/>
      </rPr>
      <t>，</t>
    </r>
    <r>
      <rPr>
        <sz val="10"/>
        <rFont val="宋体"/>
        <family val="3"/>
        <charset val="134"/>
      </rPr>
      <t>坚</t>
    </r>
    <r>
      <rPr>
        <sz val="10"/>
        <rFont val="仿宋_GB2312"/>
        <charset val="134"/>
      </rPr>
      <t>守初心”——“祖</t>
    </r>
    <r>
      <rPr>
        <sz val="10"/>
        <rFont val="宋体"/>
        <family val="3"/>
        <charset val="134"/>
      </rPr>
      <t>国</t>
    </r>
    <r>
      <rPr>
        <sz val="10"/>
        <rFont val="仿宋_GB2312"/>
        <charset val="134"/>
      </rPr>
      <t>在我心中”主</t>
    </r>
    <r>
      <rPr>
        <sz val="10"/>
        <rFont val="宋体"/>
        <family val="3"/>
        <charset val="134"/>
      </rPr>
      <t>题党</t>
    </r>
    <r>
      <rPr>
        <sz val="10"/>
        <rFont val="仿宋_GB2312"/>
        <charset val="134"/>
      </rPr>
      <t>日之</t>
    </r>
    <r>
      <rPr>
        <sz val="10"/>
        <rFont val="宋体"/>
        <family val="3"/>
        <charset val="134"/>
      </rPr>
      <t>续</t>
    </r>
    <r>
      <rPr>
        <sz val="10"/>
        <rFont val="仿宋_GB2312"/>
        <charset val="134"/>
      </rPr>
      <t>集</t>
    </r>
    <r>
      <rPr>
        <b/>
        <sz val="12"/>
        <rFont val="仿宋_GB2312"/>
        <charset val="134"/>
      </rPr>
      <t xml:space="preserve">
</t>
    </r>
  </si>
  <si>
    <t>2015年春季学期研究生党建基金项目审批汇总表·艺术与传媒学院</t>
  </si>
  <si>
    <t>2015年春季学期研究生党建基金项目审批汇总表·历史学院</t>
  </si>
  <si>
    <t>2015年春季学期研究生党建基金项目审批汇总表·数学科学学院</t>
  </si>
  <si>
    <t>2015年春季学期研究生党建基金项目审批汇总表·物理学系</t>
  </si>
  <si>
    <t>2015年春季学期研究生党建基金项目审批汇总表·化学学院</t>
  </si>
  <si>
    <t>2015年春季学期研究生党建基金项目审批汇总表·天文系</t>
  </si>
  <si>
    <t>2015年春季学期研究生党建基金项目审批汇总表·地理学与遥感科学学院</t>
  </si>
  <si>
    <r>
      <rPr>
        <sz val="10"/>
        <color indexed="8"/>
        <rFont val="宋体"/>
        <family val="3"/>
        <charset val="134"/>
      </rPr>
      <t>地遥学院201</t>
    </r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级博士党支部</t>
    </r>
  </si>
  <si>
    <t>2015年春季学期研究生党建基金项目审批汇总表·环境学院</t>
  </si>
  <si>
    <t>2015年春季学期研究生党建基金项目审批汇总表·资源学院</t>
  </si>
  <si>
    <t>2015年春季学期研究生党建基金项目审批汇总表·生命科学学院</t>
  </si>
  <si>
    <t>2015年春季学期研究生党建基金项目审批汇总表·信息科学与技术学院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</si>
  <si>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8600545759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</si>
  <si>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8518980265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</si>
  <si>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5201138341</t>
    </r>
  </si>
  <si>
    <r>
      <rPr>
        <sz val="10"/>
        <rFont val="宋体"/>
        <family val="3"/>
        <charset val="134"/>
      </rPr>
      <t>纪念抗战胜利7</t>
    </r>
    <r>
      <rPr>
        <sz val="10"/>
        <rFont val="宋体"/>
        <family val="3"/>
        <charset val="134"/>
      </rPr>
      <t>0周年主题实践活动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</si>
  <si>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5201129827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</si>
  <si>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8201321328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</si>
  <si>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8810664775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</si>
  <si>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3207500326</t>
    </r>
  </si>
  <si>
    <t>2015年春季学期研究生党建基金项目审批汇总表·马克思主义学院</t>
  </si>
  <si>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5</t>
    </r>
    <r>
      <rPr>
        <sz val="9"/>
        <color indexed="8"/>
        <rFont val="宋体"/>
        <family val="3"/>
        <charset val="134"/>
      </rPr>
      <t>级硕士生党支部</t>
    </r>
  </si>
  <si>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级硕士生党支部</t>
    </r>
  </si>
  <si>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014-2015</t>
    </r>
    <r>
      <rPr>
        <sz val="9"/>
        <rFont val="宋体"/>
        <family val="3"/>
        <charset val="134"/>
      </rPr>
      <t>级博士生党支部</t>
    </r>
  </si>
  <si>
    <t>2015年春季学期研究生党建基金项目审批汇总表·政府管理学院</t>
  </si>
  <si>
    <t>15B10815</t>
  </si>
  <si>
    <t>15B40816</t>
  </si>
  <si>
    <t>15B10817</t>
  </si>
  <si>
    <t>15B40818</t>
  </si>
  <si>
    <t>2015年春季学期研究生党建基金项目审批汇总表·核科学与技术学院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</si>
  <si>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3391901069</t>
    </r>
  </si>
  <si>
    <t>2015年春季学期研究生党建基金项目审批汇总表·汉语文化学院</t>
  </si>
  <si>
    <t>2015年春季学期研究生党建基金项目审批汇总表·经济与资源管理研究院</t>
  </si>
  <si>
    <t>2015年春季学期研究生党建基金项目审批汇总表·脑与认知科学研究院</t>
  </si>
  <si>
    <t>2015年春季学期研究生党建基金项目审批汇总表·古籍与传统文化研究院</t>
  </si>
  <si>
    <r>
      <rPr>
        <sz val="10"/>
        <rFont val="宋体"/>
        <family val="3"/>
        <charset val="134"/>
      </rPr>
      <t xml:space="preserve">学习先辈思想 </t>
    </r>
    <r>
      <rPr>
        <sz val="10"/>
        <rFont val="宋体"/>
        <family val="3"/>
        <charset val="134"/>
      </rPr>
      <t xml:space="preserve"> 共话我辈感悟</t>
    </r>
  </si>
  <si>
    <t>2015年春季学期研究生党建基金项目审批汇总表·水科学研究院</t>
  </si>
  <si>
    <t>2015年春季学期研究生党建基金项目审批汇总表·社会发展与公共政策学院</t>
  </si>
  <si>
    <t>2015年春季学期研究生党建基金项目审批汇总表·减灾与应急管理研究院</t>
  </si>
  <si>
    <t>2015年春季学期研究生党建基金项目审批汇总表·全球变化与地球系统科学研究院</t>
  </si>
  <si>
    <t>2015年春季学期研究生党建基金项目审批汇总表·系统科学学院</t>
  </si>
  <si>
    <t>2015年春季学期研究生党建基金项目审批汇总表·统计学院</t>
  </si>
  <si>
    <t>2015年春季学期研究生党建基金项目审批汇总表·社会学院</t>
  </si>
  <si>
    <t>编号</t>
  </si>
  <si>
    <t>学院</t>
  </si>
  <si>
    <t>申请总数</t>
  </si>
  <si>
    <t>审批立项</t>
  </si>
  <si>
    <t>未通过立项</t>
  </si>
  <si>
    <t>通过比例</t>
  </si>
  <si>
    <t>经费（元）</t>
  </si>
  <si>
    <t>常规申请（不含重复提交）</t>
  </si>
  <si>
    <t>经费</t>
  </si>
  <si>
    <t>总申请数</t>
  </si>
  <si>
    <t>总通过数</t>
  </si>
  <si>
    <t>总未通过数</t>
  </si>
  <si>
    <t>通过率</t>
  </si>
  <si>
    <t>总经费数</t>
  </si>
  <si>
    <t>活动平均经费</t>
  </si>
  <si>
    <t>支部数</t>
  </si>
  <si>
    <t>教育学部</t>
  </si>
  <si>
    <t>哲学与社会学学院</t>
  </si>
  <si>
    <t>经济与工商管理学院</t>
  </si>
  <si>
    <t>法学院</t>
  </si>
  <si>
    <t>心理学院</t>
  </si>
  <si>
    <t>体育与运动学院</t>
  </si>
  <si>
    <t>文学院</t>
  </si>
  <si>
    <t>外国语言文学学院</t>
  </si>
  <si>
    <t>艺术与传媒学院</t>
  </si>
  <si>
    <t>历史学院</t>
  </si>
  <si>
    <t>数学科学学院</t>
  </si>
  <si>
    <t>物理学系</t>
  </si>
  <si>
    <t>化学学院</t>
  </si>
  <si>
    <t>天文系</t>
  </si>
  <si>
    <t>地理学与遥感科学学院</t>
  </si>
  <si>
    <t>环境学院</t>
  </si>
  <si>
    <t>资源学院</t>
  </si>
  <si>
    <t>生命科学学院</t>
  </si>
  <si>
    <t>信息科学与技术学院</t>
  </si>
  <si>
    <t>政府管理学院</t>
  </si>
  <si>
    <t>马克思主义学院</t>
  </si>
  <si>
    <t>核科学与技术学院</t>
  </si>
  <si>
    <t>汉语文化学院</t>
  </si>
  <si>
    <t>经济与资源管理研究院</t>
  </si>
  <si>
    <t>脑与认知科学研究院</t>
  </si>
  <si>
    <t>古籍与传统文化研究院</t>
  </si>
  <si>
    <t>水科学研究院</t>
  </si>
  <si>
    <t>社会发展与公共政策学院</t>
  </si>
  <si>
    <t>减灾与应急管理研究院</t>
  </si>
  <si>
    <t>全球变化与地球系统研究院</t>
  </si>
  <si>
    <t>系统科学学院</t>
  </si>
  <si>
    <t>国民核算</t>
  </si>
  <si>
    <t>总额</t>
  </si>
  <si>
    <t>历史学院2015年春季学期研究生党建基金项目审批汇总表（15项）</t>
  </si>
  <si>
    <t/>
  </si>
  <si>
    <t>15A31001</t>
  </si>
  <si>
    <t>15A31002</t>
  </si>
  <si>
    <t>15A21003</t>
  </si>
  <si>
    <t>15A51004</t>
  </si>
  <si>
    <t>15A31005</t>
  </si>
  <si>
    <t>15A21006</t>
  </si>
  <si>
    <t>15A21007</t>
  </si>
  <si>
    <t>2012级硕士研究生第二支部</t>
  </si>
  <si>
    <t>孙静</t>
  </si>
  <si>
    <t>15A11008</t>
  </si>
  <si>
    <t>2013级硕士研究生第一支部</t>
  </si>
  <si>
    <t xml:space="preserve">15A11009 </t>
  </si>
  <si>
    <t>15A31010</t>
  </si>
  <si>
    <t>15A21011</t>
  </si>
  <si>
    <t>15A51012</t>
  </si>
  <si>
    <t>15A31113</t>
  </si>
  <si>
    <t>数学科学学院2015年春季学期研究生党建基金项目审批汇总表（9项）</t>
  </si>
  <si>
    <t>15A21101</t>
  </si>
  <si>
    <t>15A11102</t>
  </si>
  <si>
    <t>15A31103</t>
  </si>
  <si>
    <t>15A21104</t>
  </si>
  <si>
    <t>15A31105</t>
  </si>
  <si>
    <t>建议丰富活动内容，提出党建思政主题，未提交支部工作计划，额度下浮</t>
  </si>
  <si>
    <t>15A11106</t>
  </si>
  <si>
    <t>15A11107</t>
  </si>
  <si>
    <t>需细化活动方案，明确进度安排，未提交支部工作计划，额度下浮</t>
  </si>
  <si>
    <t>15A31208</t>
  </si>
  <si>
    <t>物理系2015年春季学期研究生党建基金项目审批汇总表（15项）</t>
  </si>
  <si>
    <t>15A21201</t>
  </si>
  <si>
    <t>15A51202</t>
  </si>
  <si>
    <t>15A31203</t>
  </si>
  <si>
    <t>15A61204</t>
  </si>
  <si>
    <t>15A61205</t>
  </si>
  <si>
    <t>15A31206</t>
  </si>
  <si>
    <t>15A41207</t>
  </si>
  <si>
    <t>15A11208</t>
  </si>
  <si>
    <t>15A21209</t>
  </si>
  <si>
    <t>15A31210</t>
  </si>
  <si>
    <t>15A21211</t>
  </si>
  <si>
    <t>2013级硕党支部</t>
  </si>
  <si>
    <t>15A11212</t>
  </si>
  <si>
    <t>15A31313</t>
  </si>
  <si>
    <t>化学学院2015年春季学期研究生党建基金项目审批汇总表（17项）</t>
  </si>
  <si>
    <t>15A21301</t>
  </si>
  <si>
    <t>15A41302</t>
  </si>
  <si>
    <t>15A11303</t>
  </si>
  <si>
    <t>15A31304</t>
  </si>
  <si>
    <t>15A41305</t>
  </si>
  <si>
    <t>15A51306</t>
  </si>
  <si>
    <t>15A31307</t>
  </si>
  <si>
    <t>15A51308</t>
  </si>
  <si>
    <t>15A21309</t>
  </si>
  <si>
    <t>15A31310</t>
  </si>
  <si>
    <t>15A31311</t>
  </si>
  <si>
    <t>15A31312</t>
  </si>
  <si>
    <t>建议做好活动组织工作，加强党员教育管理，注意收集成果</t>
  </si>
  <si>
    <t>建议加强活动整体统筹，丰富活动内容</t>
  </si>
  <si>
    <t>15A11314</t>
  </si>
  <si>
    <t>15A21415</t>
  </si>
  <si>
    <t>建议完善活动内容，提升学习效果</t>
  </si>
  <si>
    <t>天文系2015年春季学期研究生党建基金项目审批汇总表（3项）</t>
  </si>
  <si>
    <t>15A11401</t>
  </si>
  <si>
    <t>建议细化活动内容，做好活动宣传</t>
  </si>
  <si>
    <t>15A41402</t>
  </si>
  <si>
    <t>15A51503</t>
  </si>
  <si>
    <t>建议建议细化活动安排，加强朋辈间的沟通要流</t>
  </si>
  <si>
    <t>地理学与遥感科学学院2015年春季学期研究生党建基金项目审批汇总表（9项）</t>
  </si>
  <si>
    <t>15A51501</t>
  </si>
  <si>
    <t>建议做好活动宣传，加强活动后期影响</t>
  </si>
  <si>
    <t>15A31502</t>
  </si>
  <si>
    <t>建议做好活动组织管理，创新活动模式，并形成常态化管理方案</t>
  </si>
  <si>
    <t>15A21503</t>
  </si>
  <si>
    <t>建议结合各支部特色，促进各支部之间的沟通交流</t>
  </si>
  <si>
    <t>15A51504</t>
  </si>
  <si>
    <t>建议做好活动前期准备工作，提升活动品质</t>
  </si>
  <si>
    <t>15A11505</t>
  </si>
  <si>
    <t>深入挖掘活动内涵，与当今时代特色紧密结合，确保行程安全</t>
  </si>
  <si>
    <t>15A11506</t>
  </si>
  <si>
    <t>建议做好活动前期宣传，加强活动后的反思</t>
  </si>
  <si>
    <t>15A21507</t>
  </si>
  <si>
    <t>建议同学们联系自身实际，将师大梦与个人发展联系起来考虑</t>
  </si>
  <si>
    <t>15A21508</t>
  </si>
  <si>
    <t>建议加强活动组织与管理，做好活动成果整理</t>
  </si>
  <si>
    <t>15A11509</t>
  </si>
  <si>
    <t>建议尽快开展活动，并结合时代特点进行深入思考</t>
  </si>
  <si>
    <t>环境学院2015年春季学期研究生党建基金项目审批汇总表（3项）</t>
  </si>
  <si>
    <t>15A31601</t>
  </si>
  <si>
    <t>建议加强活动管理，合理规划活动流程，做好活动后反思</t>
  </si>
  <si>
    <t>15A21602</t>
  </si>
  <si>
    <t>建议尽早开始活动准备，扩大活动参与度</t>
  </si>
  <si>
    <t>15A41603</t>
  </si>
  <si>
    <t>建议修改标题，加强活动管理，做好活动后期宣传【重点支持项目】</t>
  </si>
  <si>
    <t>资源学院2015年春季学期研究生党建基金项目审批汇总表（13项）</t>
  </si>
  <si>
    <t>15A51701</t>
  </si>
  <si>
    <t>建议做好前期宣传，扩大活动影响，服务广大学生，未提交支部工作计划，额度下浮</t>
  </si>
  <si>
    <t>15A21702</t>
  </si>
  <si>
    <t>建议尽快开展活动，做好组织与管理工作</t>
  </si>
  <si>
    <t>15A41703</t>
  </si>
  <si>
    <t>建议可以作为常规活动开展，做好人员分工安排</t>
  </si>
  <si>
    <t>15A51704</t>
  </si>
  <si>
    <t>建议加强活动组织管理，并于自身专业发展结合起来考虑</t>
  </si>
  <si>
    <t>15A51705</t>
  </si>
  <si>
    <t>建议加强活动前期宣传，扩大活动影响，提升活动效果，未提交支部工作计划，额度下浮</t>
  </si>
  <si>
    <t>15A21706</t>
  </si>
  <si>
    <t>15A21707</t>
  </si>
  <si>
    <t>15A11708</t>
  </si>
  <si>
    <t>建议做好活动前期宣传，建议做好党员教育培养，进行文字材料汇总</t>
  </si>
  <si>
    <t>15A31709</t>
  </si>
  <si>
    <t>建议加强组织协调，做好制度化、常态化管理</t>
  </si>
  <si>
    <t>15A41710</t>
  </si>
  <si>
    <t>可视活动开展效果增加经费支持。积极开展动态调研，经费额度上浮</t>
  </si>
  <si>
    <t>15A31711</t>
  </si>
  <si>
    <t>建议加强活动的组织和管理，做好活动后期宣传</t>
  </si>
  <si>
    <t>生命科学学院2015年春季学期研究生党建基金项目审批汇总表（26项）</t>
  </si>
  <si>
    <t>15A41801</t>
  </si>
  <si>
    <t>建议加强活动组织和管理，加强活动宣传，扩大活动影响【重点支持项目】</t>
  </si>
  <si>
    <t>15A21802</t>
  </si>
  <si>
    <t>建议做好活动前期准备，落实活动精神，提升认识</t>
  </si>
  <si>
    <t>15A21803</t>
  </si>
  <si>
    <t>15A21804</t>
  </si>
  <si>
    <t>建议加强活动组织管理，提升活动效果</t>
  </si>
  <si>
    <t>15A21805</t>
  </si>
  <si>
    <t>15A41806</t>
  </si>
  <si>
    <t>加强活动宣传，扩大活动参与度</t>
  </si>
  <si>
    <t>15A21807</t>
  </si>
  <si>
    <t>建议尽快开展活动内容，深化两会精神</t>
  </si>
  <si>
    <t>15A41808</t>
  </si>
  <si>
    <t>15A31809</t>
  </si>
  <si>
    <t>建议做好活动组织规划，做好后期宣传</t>
  </si>
  <si>
    <t>15A31810</t>
  </si>
  <si>
    <t>15A51811</t>
  </si>
  <si>
    <t>建议与专业相结合考虑</t>
  </si>
  <si>
    <t>15A11812</t>
  </si>
  <si>
    <t>建议做好活动组织和管理</t>
  </si>
  <si>
    <t>15A21813</t>
  </si>
  <si>
    <t>建议加强活动组织和管理，加强活动宣传【重点支持项目】</t>
  </si>
  <si>
    <t>15A21814</t>
  </si>
  <si>
    <t>建议做好前期准备，丰富活动内容</t>
  </si>
  <si>
    <t>15A41815</t>
  </si>
  <si>
    <t>15A51816</t>
  </si>
  <si>
    <t>建议加强活动组织与管理</t>
  </si>
  <si>
    <t>15A31817</t>
  </si>
  <si>
    <t>建议完善支部制度建设，形成活动材料</t>
  </si>
  <si>
    <t>15A41818</t>
  </si>
  <si>
    <t>建议与学科特色结合起来，丰富活动内容，扩大活动影响</t>
  </si>
  <si>
    <t>15A11819</t>
  </si>
  <si>
    <t>建议与毕业生就业结合起来，提升活动效果</t>
  </si>
  <si>
    <t>15A11820</t>
  </si>
  <si>
    <t>15A11821</t>
  </si>
  <si>
    <t>15A41822</t>
  </si>
  <si>
    <t>注意活动筹备与组织管理</t>
  </si>
  <si>
    <t>15A31823</t>
  </si>
  <si>
    <t>建议加强活动组织管理</t>
  </si>
  <si>
    <t>15A41824</t>
  </si>
  <si>
    <t>细化活动内容，加强活动宣传</t>
  </si>
  <si>
    <t>15A51825</t>
  </si>
  <si>
    <t>建议细化活动内容，做好总结</t>
  </si>
  <si>
    <t>15A31826</t>
  </si>
  <si>
    <t>建议细化活动内容，加强宣传</t>
  </si>
  <si>
    <t>信息科学与技术学院2015年春季学期研究生党建基金项目审批汇总表（8项）</t>
  </si>
  <si>
    <t>15A41901</t>
  </si>
  <si>
    <t>建议突出活动的党建思政主题，细化活动方案</t>
  </si>
  <si>
    <t>15A21902</t>
  </si>
  <si>
    <t>15A31903</t>
  </si>
  <si>
    <t>建议细化活动方案，充实活动内容，做好组织筹备与资料汇总</t>
  </si>
  <si>
    <t>15A41904</t>
  </si>
  <si>
    <t>建议细化活动方案，加强活动组织与总结</t>
  </si>
  <si>
    <t>15A11905</t>
  </si>
  <si>
    <t>建议做好组织动员，确保活动落实</t>
  </si>
  <si>
    <t>15A21906</t>
  </si>
  <si>
    <t>15A51907</t>
  </si>
  <si>
    <t>建议突出党建主题，丰富活动内容</t>
  </si>
  <si>
    <t>15A41908</t>
  </si>
  <si>
    <t>政府管理学院2015年春季学期研究生党建基金项目审批汇总表（20项）</t>
  </si>
  <si>
    <t>15A22001</t>
  </si>
  <si>
    <t>15A52002</t>
  </si>
  <si>
    <t>建议突出专业特色，提高活动吸引力、实效性</t>
  </si>
  <si>
    <t>15A32003</t>
  </si>
  <si>
    <t>15A12004</t>
  </si>
  <si>
    <t>15A22005</t>
  </si>
  <si>
    <t>15A32006</t>
  </si>
  <si>
    <t>建议做好活动宣传动员，做好资料总结</t>
  </si>
  <si>
    <t>15A32007</t>
  </si>
  <si>
    <t>加强统筹，做好宣传动员【红色1+1项目】</t>
  </si>
  <si>
    <t>15A22008</t>
  </si>
  <si>
    <t>建议常态化学习，做好总结于资料整理</t>
  </si>
  <si>
    <t>15A32009</t>
  </si>
  <si>
    <t>建议突出党建主题，做好组织筹备与影像资料保存</t>
  </si>
  <si>
    <t>15A32010</t>
  </si>
  <si>
    <t>建议做好组织动员，细化活动内容，做好总结</t>
  </si>
  <si>
    <t>15A32011</t>
  </si>
  <si>
    <t>15A22012</t>
  </si>
  <si>
    <t>建议细化活动内容，做好组织统筹与总结</t>
  </si>
  <si>
    <t>15A12013</t>
  </si>
  <si>
    <t>建议做好组织动员，细化活动方案，做好成果汇总整理</t>
  </si>
  <si>
    <t>15A22014</t>
  </si>
  <si>
    <t>15A32015</t>
  </si>
  <si>
    <t>15A22016</t>
  </si>
  <si>
    <t>建议细化活动方案，促进活动常态化开展</t>
  </si>
  <si>
    <t>15A32017</t>
  </si>
  <si>
    <t>15A52018</t>
  </si>
  <si>
    <t>建议结合专业特色，突出学风建设主题</t>
  </si>
  <si>
    <t>马克思主义学院2015年春季学期研究生党建基金项目审批汇总表（12项）</t>
  </si>
  <si>
    <t>15A12101</t>
  </si>
  <si>
    <t>建议做好宣传动员，做好作品汇总、展示工作</t>
  </si>
  <si>
    <t>15A22102</t>
  </si>
  <si>
    <t>建议加强理论深度，及时做好活动总结</t>
  </si>
  <si>
    <t>15A32103</t>
  </si>
  <si>
    <t>涉及人数较多，建议做好组织筹备</t>
  </si>
  <si>
    <t>15A42104</t>
  </si>
  <si>
    <t>建议突出党建主题，细化活动方案，做好影像资料保存</t>
  </si>
  <si>
    <t>建议申请治学修身活动</t>
  </si>
  <si>
    <t>未通过，建议秋季学期开展</t>
  </si>
  <si>
    <t>15A12105</t>
  </si>
  <si>
    <t>建议做好组织动员，加强活动吸引力</t>
  </si>
  <si>
    <t>15A42106</t>
  </si>
  <si>
    <t>建议突出党建主题，细化活动方案，确保活动落实</t>
  </si>
  <si>
    <t>15A52107</t>
  </si>
  <si>
    <t>建议充实学习内容，做好活动总结</t>
  </si>
  <si>
    <t>15A12108</t>
  </si>
  <si>
    <t>建议细化活动方案，做好组织统筹和影像资料保存</t>
  </si>
  <si>
    <t>15A22109</t>
  </si>
  <si>
    <t>建议深入学习讨论，做好成果总结</t>
  </si>
  <si>
    <t>15A32110</t>
  </si>
  <si>
    <t>建议结合专业内容，细化活动方案，确保活动落实</t>
  </si>
  <si>
    <t>核科学与技术学院2015年春季学期研究生党建基金项目审批汇总表（8项）</t>
  </si>
  <si>
    <t>15A52201</t>
  </si>
  <si>
    <t>建议做好组织统筹，细化活动方案</t>
  </si>
  <si>
    <t>15A32202</t>
  </si>
  <si>
    <t>建议加强与其他支部联系，细化活动方案，增强交流</t>
  </si>
  <si>
    <t>15A22203</t>
  </si>
  <si>
    <t>建议深化学习内容，确保活动落实，加强活动吸引力</t>
  </si>
  <si>
    <t>15A52204</t>
  </si>
  <si>
    <t>建议细化活动方案， 加强宣传动员</t>
  </si>
  <si>
    <t>15A42205</t>
  </si>
  <si>
    <t>建议突出党建主题， 做好组织统筹和影像资料保存</t>
  </si>
  <si>
    <t>15A12206</t>
  </si>
  <si>
    <t>建议丰富活动内容，注意出行安全</t>
  </si>
  <si>
    <t>15A22207</t>
  </si>
  <si>
    <t>建议推进常态化学习建设，做好组织动员</t>
  </si>
  <si>
    <t>15A52208</t>
  </si>
  <si>
    <t>建议加强宣传动员，做好组织统筹和影像资料保存</t>
  </si>
  <si>
    <t>汉语文化学院2015年春季学期研究生党建基金项目审批汇总表（12项）</t>
  </si>
  <si>
    <t>15A12301</t>
  </si>
  <si>
    <t>建议做好后期学习汇总</t>
  </si>
  <si>
    <t>15A22302</t>
  </si>
  <si>
    <t>15A52303</t>
  </si>
  <si>
    <t>15A22304</t>
  </si>
  <si>
    <t>15A52305</t>
  </si>
  <si>
    <t>15A12306</t>
  </si>
  <si>
    <t>15A22307</t>
  </si>
  <si>
    <t>支部合办，建议做好活动筹备</t>
  </si>
  <si>
    <t>15A22308</t>
  </si>
  <si>
    <t>参与人数多，建议做好学习成果汇总展示</t>
  </si>
  <si>
    <t>15A32309</t>
  </si>
  <si>
    <t>15A32310</t>
  </si>
  <si>
    <t>支部党员较少，建议吸纳积极分子</t>
  </si>
  <si>
    <t>15A12311</t>
  </si>
  <si>
    <t>15A52312</t>
  </si>
  <si>
    <t>形式灵活，建议提高活动吸引力、实效性</t>
  </si>
  <si>
    <t>经济与资源管理研究院2015年春季学期研究生党建基金项目审批汇总表（2项）</t>
  </si>
  <si>
    <t>15A32401</t>
  </si>
  <si>
    <t>建议更换活动地点</t>
  </si>
  <si>
    <t>15A32402</t>
  </si>
  <si>
    <t>脑与认知科学研究院2015年春季学期研究生党建基金项目审批汇总表（3项）</t>
  </si>
  <si>
    <t>15A22501</t>
  </si>
  <si>
    <t>落实学习制度，推进理论常态化</t>
  </si>
  <si>
    <t>研究生第三党支部</t>
  </si>
  <si>
    <t>15A32502</t>
  </si>
  <si>
    <t>主题突出、明确，严格项目落实</t>
  </si>
  <si>
    <t>研究生第二党支部</t>
  </si>
  <si>
    <t>15A52503</t>
  </si>
  <si>
    <t>活动内容丰富，形式灵活，建议常态化开展</t>
  </si>
  <si>
    <t>古籍与传统文化研究院2015年春季学期研究生党建基金项目审批汇总表（2项）</t>
  </si>
  <si>
    <t>古籍院直属党支部全体学生支部</t>
  </si>
  <si>
    <t>15A52601</t>
  </si>
  <si>
    <t>建议提高活动吸引力</t>
  </si>
  <si>
    <t>15A22602</t>
  </si>
  <si>
    <t>形式灵活，建议做好成果总结</t>
  </si>
  <si>
    <t>水科学研究院2015年春季学期研究生党建基金项目审批汇总表（5项）</t>
  </si>
  <si>
    <t>15A42701</t>
  </si>
  <si>
    <t>做好策划，注意出行安全</t>
  </si>
  <si>
    <t>做好学习心得收集</t>
  </si>
  <si>
    <t>红色“1+1”项目重大项目</t>
  </si>
  <si>
    <t>社会发展与公共政策学院2015年春季学期研究生党建基金项目审批汇总表（8项）</t>
  </si>
  <si>
    <t>15A52801</t>
  </si>
  <si>
    <t>建议丰富活动内容，突出主题</t>
  </si>
  <si>
    <t>15A12802</t>
  </si>
  <si>
    <t>15A22803</t>
  </si>
  <si>
    <t>15A52804</t>
  </si>
  <si>
    <t>建议与党建思政主题相结合</t>
  </si>
  <si>
    <t>15A42805</t>
  </si>
  <si>
    <t>15A32806</t>
  </si>
  <si>
    <t>建议更换活动主题</t>
  </si>
  <si>
    <t>15A22807</t>
  </si>
  <si>
    <t>15A42808</t>
  </si>
  <si>
    <t>重点支持项目，视活动效果增加经费支持</t>
  </si>
  <si>
    <t>减灾与应急管理研究院2015年春季学期研究生党建基金项目审批汇总表（9项）</t>
  </si>
  <si>
    <t>15A12901</t>
  </si>
  <si>
    <t>支部合办，建议加强活动组织</t>
  </si>
  <si>
    <t>15A22902</t>
  </si>
  <si>
    <t>15A62903</t>
  </si>
  <si>
    <t>重点支持项目，活动新颖，视活动效果增加经费支持</t>
  </si>
  <si>
    <t>15A22904</t>
  </si>
  <si>
    <t>15A22905</t>
  </si>
  <si>
    <t>建议尽快开展，推动理论学习常态化</t>
  </si>
  <si>
    <t>支部合办，活动方案较简单，建议进一步细化</t>
  </si>
  <si>
    <t>15A52907</t>
  </si>
  <si>
    <t>注意出行安全</t>
  </si>
  <si>
    <t>15A32908</t>
  </si>
  <si>
    <t>建议尽快开展，细化学习方案</t>
  </si>
  <si>
    <t>15A52909</t>
  </si>
  <si>
    <t>建议进一步细化学习方案</t>
  </si>
  <si>
    <t>全球变化与地球系统研究院2015年春季学期研究生党建基金项目审批汇总表（16项）</t>
  </si>
  <si>
    <t>15A13001</t>
  </si>
  <si>
    <t>建议尽快开展，进一步明确学习内容</t>
  </si>
  <si>
    <t>15A33002</t>
  </si>
  <si>
    <t>该会议只能覆盖支部成员</t>
  </si>
  <si>
    <t>15A33003</t>
  </si>
  <si>
    <t>建议与其他支部联合举办</t>
  </si>
  <si>
    <t>建议进一步明确活动方案，视活动效果增加经费支持</t>
  </si>
  <si>
    <t>15A23004</t>
  </si>
  <si>
    <t>主题突出，建议尽快开展</t>
  </si>
  <si>
    <t>15A43005</t>
  </si>
  <si>
    <t>做好宣传，突出党建思政主题</t>
  </si>
  <si>
    <t>15A53006</t>
  </si>
  <si>
    <t>重点支持项目，建议做好活动宣传，活动筹备</t>
  </si>
  <si>
    <t>15A23007</t>
  </si>
  <si>
    <t>建议更换参观地点</t>
  </si>
  <si>
    <t>15A33008</t>
  </si>
  <si>
    <t>15A33009</t>
  </si>
  <si>
    <t>建议争取生活指导室经费支持</t>
  </si>
  <si>
    <t>15A53010</t>
  </si>
  <si>
    <t>策划略简单，建议进一步完善策划</t>
  </si>
  <si>
    <t>15A13011</t>
  </si>
  <si>
    <t>活动新颖，重点支持项目</t>
  </si>
  <si>
    <t>系统科学学院2015年春季学期研究生党建基金项目审批汇总表（3项）</t>
  </si>
  <si>
    <t>15A33101</t>
  </si>
  <si>
    <t>注意出行安全，做好心得汇总工作</t>
  </si>
  <si>
    <t>15A23102</t>
  </si>
  <si>
    <t>建议细化方案，制度化推进</t>
  </si>
  <si>
    <t>15A53103</t>
  </si>
  <si>
    <t>方案略简单，建议进一步细化活动方案</t>
  </si>
  <si>
    <t>国民核算研究院2015年春季学期研究生党建基金项目审批汇总表（3项）</t>
  </si>
  <si>
    <t>15A23204</t>
  </si>
  <si>
    <t>做好筹备工作，确保支部全员参与，做好活动成果汇总</t>
  </si>
  <si>
    <t>15A23205</t>
  </si>
  <si>
    <t>视活动后期开展情况增加经费支持</t>
  </si>
  <si>
    <t>15A43206</t>
  </si>
  <si>
    <t>建议做好记录宣传</t>
  </si>
  <si>
    <t>活动参与人数未达到项目计划人数</t>
    <phoneticPr fontId="39" type="noConversion"/>
  </si>
  <si>
    <t>活动参与人数未达到项目计划人数，负责人签名请手写，请不要擅自更改活动</t>
    <phoneticPr fontId="39" type="noConversion"/>
  </si>
  <si>
    <t>项目编号错误</t>
    <phoneticPr fontId="39" type="noConversion"/>
  </si>
  <si>
    <t>无党旗，活动照片不足</t>
    <phoneticPr fontId="39" type="noConversion"/>
  </si>
  <si>
    <t>心得集锦内容充实</t>
    <phoneticPr fontId="39" type="noConversion"/>
  </si>
  <si>
    <t>活动内容不足</t>
  </si>
  <si>
    <t>活动参与人数未达到项目计划人数，活动内容不足</t>
    <phoneticPr fontId="39" type="noConversion"/>
  </si>
  <si>
    <t>无党旗，活动参与人数未达到项目计划人数</t>
    <phoneticPr fontId="39" type="noConversion"/>
  </si>
  <si>
    <t>无党旗</t>
    <phoneticPr fontId="39" type="noConversion"/>
  </si>
  <si>
    <t>活动参与人数未达到项目计划人数</t>
    <phoneticPr fontId="39" type="noConversion"/>
  </si>
  <si>
    <t>活动参与人数未达到项目计划人数</t>
    <phoneticPr fontId="39" type="noConversion"/>
  </si>
  <si>
    <t>照片不足，与项目计划有差距</t>
    <phoneticPr fontId="39" type="noConversion"/>
  </si>
  <si>
    <t>无党旗，总结缺照片</t>
    <phoneticPr fontId="39" type="noConversion"/>
  </si>
  <si>
    <t>无党旗，心得附件较好</t>
    <phoneticPr fontId="39" type="noConversion"/>
  </si>
  <si>
    <t>活动质量较好</t>
    <phoneticPr fontId="39" type="noConversion"/>
  </si>
  <si>
    <t>活动总结缺照片</t>
    <phoneticPr fontId="39" type="noConversion"/>
  </si>
  <si>
    <t>全体党支部参与活动</t>
    <phoneticPr fontId="39" type="noConversion"/>
  </si>
  <si>
    <t>无党旗</t>
    <phoneticPr fontId="39" type="noConversion"/>
  </si>
  <si>
    <t>活动质量较好</t>
    <phoneticPr fontId="39" type="noConversion"/>
  </si>
  <si>
    <t>14硕第一党支部</t>
    <phoneticPr fontId="39" type="noConversion"/>
  </si>
  <si>
    <t>2015年秋季学期研究生党建基金项目审批汇总表·哲学学院（12月）</t>
    <phoneticPr fontId="39" type="noConversion"/>
  </si>
  <si>
    <t>请按要求填写总结评审表</t>
    <phoneticPr fontId="39" type="noConversion"/>
  </si>
  <si>
    <t>2015年秋季学期研究生党建基金项目审批汇总表·经济与工商管理学院（12月）</t>
    <phoneticPr fontId="39" type="noConversion"/>
  </si>
  <si>
    <t>三严三实理论学习主题联合座谈会</t>
    <phoneticPr fontId="39" type="noConversion"/>
  </si>
  <si>
    <t>三严三实——党员作风建设的新标准学习研讨会</t>
    <phoneticPr fontId="39" type="noConversion"/>
  </si>
  <si>
    <t>纪念抗战胜利70周年——国博抗战系列展参观交流</t>
    <phoneticPr fontId="39" type="noConversion"/>
  </si>
  <si>
    <t>启动红色1+1与同舟引航支部共建活动</t>
    <phoneticPr fontId="39" type="noConversion"/>
  </si>
  <si>
    <t>2015年秋季学期研究生党建基金项目审批汇总表·法学两院（12月）</t>
    <phoneticPr fontId="39" type="noConversion"/>
  </si>
  <si>
    <t>2015年秋季学期研究生党建基金项目审批汇总表·心理学院（12月）</t>
    <phoneticPr fontId="39" type="noConversion"/>
  </si>
  <si>
    <r>
      <t>2</t>
    </r>
    <r>
      <rPr>
        <sz val="10"/>
        <rFont val="等线"/>
        <family val="3"/>
        <charset val="134"/>
      </rPr>
      <t>015级博士党支部</t>
    </r>
  </si>
  <si>
    <t>2015级学术型研究生党支部</t>
    <phoneticPr fontId="39" type="noConversion"/>
  </si>
  <si>
    <t>2015年秋季学期研究生党建基金项目审批汇总表·体育与运动学院（12月）</t>
    <phoneticPr fontId="39" type="noConversion"/>
  </si>
  <si>
    <t>14级硕一党支部</t>
    <phoneticPr fontId="39" type="noConversion"/>
  </si>
  <si>
    <t>课程与教学论硕博党支部</t>
    <phoneticPr fontId="39" type="noConversion"/>
  </si>
  <si>
    <t>2015年秋季学期研究生党建基金项目审批汇总表·文学院（12月）</t>
    <phoneticPr fontId="39" type="noConversion"/>
  </si>
  <si>
    <t>“说自己，读经典，促学习”党支部活动</t>
    <phoneticPr fontId="39" type="noConversion"/>
  </si>
  <si>
    <t>2014级硕士生第一党支部</t>
    <phoneticPr fontId="39" type="noConversion"/>
  </si>
  <si>
    <t>2015年秋季学期研究生党建基金项目审批汇总表·外国语言文学学院（12月）</t>
    <phoneticPr fontId="39" type="noConversion"/>
  </si>
  <si>
    <r>
      <t>忆鲁</t>
    </r>
    <r>
      <rPr>
        <sz val="10"/>
        <rFont val="等线"/>
        <family val="3"/>
        <charset val="134"/>
      </rPr>
      <t>迅文学救国，谈今朝爱国之路</t>
    </r>
  </si>
  <si>
    <r>
      <t>李</t>
    </r>
    <r>
      <rPr>
        <sz val="10"/>
        <rFont val="等线"/>
        <family val="3"/>
        <charset val="134"/>
      </rPr>
      <t xml:space="preserve">庆卉 </t>
    </r>
  </si>
  <si>
    <r>
      <t>徐</t>
    </r>
    <r>
      <rPr>
        <sz val="10"/>
        <rFont val="等线"/>
        <family val="3"/>
        <charset val="134"/>
      </rPr>
      <t>艳玲</t>
    </r>
  </si>
  <si>
    <r>
      <t>2013</t>
    </r>
    <r>
      <rPr>
        <sz val="10"/>
        <rFont val="等线"/>
        <family val="3"/>
        <charset val="134"/>
      </rPr>
      <t>级硕士生第二党支部</t>
    </r>
  </si>
  <si>
    <r>
      <t>胡文</t>
    </r>
    <r>
      <rPr>
        <sz val="10"/>
        <rFont val="等线"/>
        <family val="3"/>
        <charset val="134"/>
      </rPr>
      <t>潇</t>
    </r>
  </si>
  <si>
    <r>
      <t>感悟祖</t>
    </r>
    <r>
      <rPr>
        <sz val="10"/>
        <rFont val="等线"/>
        <family val="3"/>
        <charset val="134"/>
      </rPr>
      <t>国大好河山——游览八达岭长城</t>
    </r>
  </si>
  <si>
    <r>
      <t>北京</t>
    </r>
    <r>
      <rPr>
        <sz val="10"/>
        <rFont val="等线"/>
        <family val="3"/>
        <charset val="134"/>
      </rPr>
      <t>师范大学“传承传统文化，弘扬中华精神”主题知识竞赛</t>
    </r>
  </si>
  <si>
    <r>
      <t>深化</t>
    </r>
    <r>
      <rPr>
        <sz val="10"/>
        <rFont val="等线"/>
        <family val="3"/>
        <charset val="134"/>
      </rPr>
      <t>爱国情，践行核心价值观-参观天安门观看广场升旗仪式</t>
    </r>
    <phoneticPr fontId="39" type="noConversion"/>
  </si>
  <si>
    <t>争做四有青年，勇当社会主义建设者—北京师范大学模拟大赛北范大学模拟面试大赛</t>
    <phoneticPr fontId="39" type="noConversion"/>
  </si>
  <si>
    <r>
      <t>“殷殷寄</t>
    </r>
    <r>
      <rPr>
        <sz val="10"/>
        <rFont val="等线"/>
        <family val="3"/>
        <charset val="134"/>
      </rPr>
      <t>语，坚守初心”——“祖国在我心中”主题党日之续集</t>
    </r>
    <phoneticPr fontId="39" type="noConversion"/>
  </si>
  <si>
    <t>2015级专硕党支部</t>
    <phoneticPr fontId="39" type="noConversion"/>
  </si>
  <si>
    <t>2014级专硕党支部</t>
    <phoneticPr fontId="39" type="noConversion"/>
  </si>
  <si>
    <t>2015年秋季学期研究生党建基金项目审批汇总表·艺术与传媒学院（12月）</t>
    <phoneticPr fontId="39" type="noConversion"/>
  </si>
  <si>
    <r>
      <rPr>
        <sz val="10"/>
        <color indexed="8"/>
        <rFont val="等线"/>
        <family val="3"/>
        <charset val="134"/>
      </rPr>
      <t>“</t>
    </r>
    <r>
      <rPr>
        <sz val="10"/>
        <rFont val="等线"/>
        <family val="3"/>
        <charset val="134"/>
      </rPr>
      <t>深入农村，散播希望”——昌平区半截塔村募捐支教系列活动</t>
    </r>
  </si>
  <si>
    <t>15B11015</t>
    <phoneticPr fontId="39" type="noConversion"/>
  </si>
  <si>
    <t>2013级硕士第二党支部</t>
    <phoneticPr fontId="39" type="noConversion"/>
  </si>
  <si>
    <t>2015年秋季学期研究生党建基金项目审批汇总表·历史学院（12月）</t>
    <phoneticPr fontId="39" type="noConversion"/>
  </si>
  <si>
    <t>2015年秋季学期研究生党建基金项目审批汇总表·物理学系（12月）</t>
    <phoneticPr fontId="39" type="noConversion"/>
  </si>
  <si>
    <t>2015年秋季学期研究生党建基金项目审批汇总表·数学科学学院（12月）</t>
    <phoneticPr fontId="39" type="noConversion"/>
  </si>
  <si>
    <t>化学学院2014级硕士生党支部</t>
    <phoneticPr fontId="39" type="noConversion"/>
  </si>
  <si>
    <t>2015年秋季学期研究生党建基金项目审批汇总表·化学学院（12月）</t>
    <phoneticPr fontId="39" type="noConversion"/>
  </si>
  <si>
    <t>2015年秋季学期研究生党建基金项目审批汇总表·天文系（12月）</t>
    <phoneticPr fontId="39" type="noConversion"/>
  </si>
  <si>
    <t>2015年秋季学期研究生党建基金项目审批汇总表·地理学与遥感科学学院（12月）</t>
    <phoneticPr fontId="39" type="noConversion"/>
  </si>
  <si>
    <t>2015年秋季学期研究生党建基金项目审批汇总表·资源学院（12月）</t>
    <phoneticPr fontId="39" type="noConversion"/>
  </si>
  <si>
    <t>2015年秋季学期研究生党建基金项目审批汇总表·生命科学学院（12月）</t>
    <phoneticPr fontId="39" type="noConversion"/>
  </si>
  <si>
    <t>2014级研究生党支部</t>
    <phoneticPr fontId="39" type="noConversion"/>
  </si>
  <si>
    <t>15B31903</t>
    <phoneticPr fontId="39" type="noConversion"/>
  </si>
  <si>
    <t>2015年秋季学期研究生党建基金项目审批汇总表·信息科学与技术学院（12月）</t>
    <phoneticPr fontId="39" type="noConversion"/>
  </si>
  <si>
    <t>2015年秋季学期研究生党建基金项目审批汇总表·政府管理学院（12月）</t>
    <phoneticPr fontId="39" type="noConversion"/>
  </si>
  <si>
    <t>2015年秋季学期研究生党建基金项目审批汇总表·核科学与技术学院（12月）</t>
    <phoneticPr fontId="39" type="noConversion"/>
  </si>
  <si>
    <t>2013汉语国际教育支部</t>
    <phoneticPr fontId="39" type="noConversion"/>
  </si>
  <si>
    <t>2015年秋季学期研究生党建基金项目审批汇总表·汉语文化学院（12月）</t>
    <phoneticPr fontId="39" type="noConversion"/>
  </si>
  <si>
    <t>2015年秋季学期研究生党建基金项目审批汇总表·脑与认知科学研究院（12月）</t>
    <phoneticPr fontId="39" type="noConversion"/>
  </si>
  <si>
    <t>2015年秋季学期研究生党建基金项目审批汇总表·经济与资源管理研究院（12月）</t>
    <phoneticPr fontId="39" type="noConversion"/>
  </si>
  <si>
    <t>2015年秋季学期研究生党建基金项目审批汇总表·水科学研究院（12月）</t>
    <phoneticPr fontId="39" type="noConversion"/>
  </si>
  <si>
    <t>2015年秋季学期研究生党建基金项目审批汇总表·社会发展与公共政策学院（12月）</t>
    <phoneticPr fontId="39" type="noConversion"/>
  </si>
  <si>
    <t>2015年秋季学期研究生党建基金项目审批汇总表·减灾与应急管理研究院（12月）</t>
    <phoneticPr fontId="39" type="noConversion"/>
  </si>
  <si>
    <t>2014级博士生党支部</t>
    <phoneticPr fontId="39" type="noConversion"/>
  </si>
  <si>
    <t>2015年秋季学期研究生党建基金项目审批汇总表·全球变化与地球系统科学研究院（12月）</t>
    <phoneticPr fontId="39" type="noConversion"/>
  </si>
  <si>
    <t>2015年秋季学期研究生党建基金项目审批汇总表·系统科学学院（12月）</t>
    <phoneticPr fontId="39" type="noConversion"/>
  </si>
  <si>
    <t>2015年秋季学期研究生党建基金项目审批汇总表·统计学院（12月）</t>
    <phoneticPr fontId="39" type="noConversion"/>
  </si>
  <si>
    <t>2015年秋季学期研究生党建基金项目审批汇总表·新闻传播学院（12月）</t>
    <phoneticPr fontId="39" type="noConversion"/>
  </si>
  <si>
    <t>2015年秋季学期研究生党建基金项目审批汇总表·社会学院（12月）</t>
    <phoneticPr fontId="39" type="noConversion"/>
  </si>
  <si>
    <t>2015年秋季学期研究生党建基金项目审批汇总表·协同（12月）</t>
    <phoneticPr fontId="39" type="noConversion"/>
  </si>
  <si>
    <t>225</t>
    <phoneticPr fontId="39" type="noConversion"/>
  </si>
  <si>
    <t>300</t>
    <phoneticPr fontId="39" type="noConversion"/>
  </si>
  <si>
    <t>“学理论·读经典”——研究生支部思想建设活动</t>
    <phoneticPr fontId="39" type="noConversion"/>
  </si>
  <si>
    <t>爱心助考，党员先行——英语四、六级考试职员辅导活动</t>
    <phoneticPr fontId="39" type="noConversion"/>
  </si>
  <si>
    <t>项目编号</t>
    <phoneticPr fontId="39" type="noConversion"/>
  </si>
  <si>
    <t>“传递孝心，奉献爱心”——敬老院志愿服务系列活动</t>
    <phoneticPr fontId="39" type="noConversion"/>
  </si>
  <si>
    <t>项目编号</t>
    <phoneticPr fontId="39" type="noConversion"/>
  </si>
  <si>
    <t>项目编号</t>
    <phoneticPr fontId="39" type="noConversion"/>
  </si>
  <si>
    <t>研究生第一党支部</t>
    <phoneticPr fontId="39" type="noConversion"/>
  </si>
  <si>
    <t>研究生第二党支部</t>
    <phoneticPr fontId="39" type="noConversion"/>
  </si>
  <si>
    <t>研究生第三党支部</t>
    <phoneticPr fontId="39" type="noConversion"/>
  </si>
  <si>
    <t>抗战胜利70周年系列活动(三个支部合办)</t>
    <phoneticPr fontId="39" type="noConversion"/>
  </si>
  <si>
    <t>“筑梦路上”研究生党支部主题教育活动(三个支部合办)</t>
    <phoneticPr fontId="39" type="noConversion"/>
  </si>
  <si>
    <t>院党总支学生支部</t>
    <phoneticPr fontId="39" type="noConversion"/>
  </si>
  <si>
    <t>院直属党支部学生支部</t>
    <phoneticPr fontId="39" type="noConversion"/>
  </si>
  <si>
    <t>2015级研究生党支部</t>
    <phoneticPr fontId="39" type="noConversion"/>
  </si>
  <si>
    <t>学硕党支部</t>
    <phoneticPr fontId="39" type="noConversion"/>
  </si>
  <si>
    <t>2015年秋季学期研究生党建基金项目审批汇总表·教育学部（12月）</t>
    <phoneticPr fontId="39" type="noConversion"/>
  </si>
  <si>
    <t>2哲学</t>
    <phoneticPr fontId="39" type="noConversion"/>
  </si>
  <si>
    <t>15B30909</t>
    <phoneticPr fontId="39" type="noConversion"/>
  </si>
  <si>
    <t>2013级博士党支部</t>
    <phoneticPr fontId="39" type="noConversion"/>
  </si>
  <si>
    <t>2014级博士党支部</t>
    <phoneticPr fontId="39" type="noConversion"/>
  </si>
  <si>
    <t>2015级博士党支部</t>
    <phoneticPr fontId="39" type="noConversion"/>
  </si>
  <si>
    <t>2013级硕士党支部</t>
    <phoneticPr fontId="39" type="noConversion"/>
  </si>
  <si>
    <t>2014级硕士党支部</t>
    <phoneticPr fontId="39" type="noConversion"/>
  </si>
  <si>
    <t>2015级硕士党支部</t>
    <phoneticPr fontId="39" type="noConversion"/>
  </si>
  <si>
    <t>项目编号</t>
    <phoneticPr fontId="39" type="noConversion"/>
  </si>
  <si>
    <t>项目编号</t>
    <phoneticPr fontId="39" type="noConversion"/>
  </si>
  <si>
    <t>项目编号</t>
    <phoneticPr fontId="39" type="noConversion"/>
  </si>
  <si>
    <t>第一党支部</t>
    <phoneticPr fontId="39" type="noConversion"/>
  </si>
  <si>
    <t>第二党支部</t>
    <phoneticPr fontId="39" type="noConversion"/>
  </si>
  <si>
    <t>第三党支部</t>
    <phoneticPr fontId="39" type="noConversion"/>
  </si>
  <si>
    <t>第四党支部</t>
    <phoneticPr fontId="39" type="noConversion"/>
  </si>
  <si>
    <t xml:space="preserve">王雪超 </t>
    <phoneticPr fontId="39" type="noConversion"/>
  </si>
  <si>
    <t xml:space="preserve">王雪超 </t>
    <phoneticPr fontId="39" type="noConversion"/>
  </si>
  <si>
    <t>张瑜</t>
    <phoneticPr fontId="39" type="noConversion"/>
  </si>
  <si>
    <t>张瑜</t>
    <phoneticPr fontId="39" type="noConversion"/>
  </si>
  <si>
    <t>负责人请手签</t>
  </si>
  <si>
    <t>活动质量较好</t>
  </si>
  <si>
    <t>人员不足，活动质量有待提升</t>
    <phoneticPr fontId="39" type="noConversion"/>
  </si>
  <si>
    <t>活动参与人数未达到项目计划人数，负责人签名请手写</t>
  </si>
  <si>
    <t>活动参与人数未达到项目计划人数，负责人未签名</t>
    <phoneticPr fontId="39" type="noConversion"/>
  </si>
  <si>
    <t>学习和践行社会主义核心价值观</t>
    <phoneticPr fontId="39" type="noConversion"/>
  </si>
  <si>
    <t>关于习总书记近期重要讲话的理论学习会</t>
    <phoneticPr fontId="39" type="noConversion"/>
  </si>
  <si>
    <t>祖国在我心中--党史国史知识竞赛交流学习活动</t>
    <phoneticPr fontId="39" type="noConversion"/>
  </si>
  <si>
    <t>爱我中华—纪念抗日战争胜利70周年主题交流会</t>
    <phoneticPr fontId="39" type="noConversion"/>
  </si>
  <si>
    <t>15B31506</t>
    <phoneticPr fontId="39" type="noConversion"/>
  </si>
  <si>
    <t>范玮娜</t>
    <phoneticPr fontId="39" type="noConversion"/>
  </si>
  <si>
    <t>范玮娜</t>
    <phoneticPr fontId="39" type="noConversion"/>
  </si>
  <si>
    <t>房超光</t>
    <phoneticPr fontId="39" type="noConversion"/>
  </si>
  <si>
    <t>禹洋</t>
  </si>
  <si>
    <t>禹洋</t>
    <phoneticPr fontId="39" type="noConversion"/>
  </si>
  <si>
    <t>魏京京</t>
  </si>
  <si>
    <t>“登长城，感中华”主题党日活动</t>
  </si>
  <si>
    <t>“中国梦-我的梦”主题党日活动</t>
  </si>
  <si>
    <t>已审批1201</t>
    <phoneticPr fontId="39" type="noConversion"/>
  </si>
  <si>
    <t>未结项</t>
    <phoneticPr fontId="39" type="noConversion"/>
  </si>
  <si>
    <t>“微视频”之文明师大</t>
    <phoneticPr fontId="39" type="noConversion"/>
  </si>
  <si>
    <t>2015年秋季学期研究生党建基金项目审批汇总表·环境学院（12月）</t>
    <phoneticPr fontId="39" type="noConversion"/>
  </si>
  <si>
    <t>李航雨</t>
    <phoneticPr fontId="39" type="noConversion"/>
  </si>
  <si>
    <t>2015年秋季学期研究生党建基金项目审批汇总表·马克思主义学院（12月）</t>
    <phoneticPr fontId="39" type="noConversion"/>
  </si>
  <si>
    <t>2015年秋季学期研究生党建基金项目审批汇总表·古籍与传统文化研究院（12月）</t>
    <phoneticPr fontId="39" type="noConversion"/>
  </si>
  <si>
    <t>活动参与人数未达到项目计划人数，未悬挂党旗</t>
    <phoneticPr fontId="3" type="noConversion"/>
  </si>
  <si>
    <t>四院支部共建系列活动，规模大、效果好</t>
    <phoneticPr fontId="3" type="noConversion"/>
  </si>
  <si>
    <t>合办项目</t>
    <phoneticPr fontId="39" type="noConversion"/>
  </si>
  <si>
    <t>合办项目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</si>
</sst>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0.00_ "/>
    <numFmt numFmtId="179" formatCode="&quot;￥&quot;#,##0.00_);[Red]\(&quot;￥&quot;#,##0.00\)"/>
  </numFmts>
  <fonts count="46"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b/>
      <sz val="9"/>
      <color indexed="8"/>
      <name val="宋体"/>
      <family val="3"/>
      <charset val="134"/>
    </font>
    <font>
      <b/>
      <sz val="9"/>
      <color indexed="8"/>
      <name val="华文中宋"/>
      <family val="3"/>
      <charset val="134"/>
    </font>
    <font>
      <b/>
      <sz val="10"/>
      <color indexed="8"/>
      <name val="华文中宋"/>
      <family val="3"/>
      <charset val="134"/>
    </font>
    <font>
      <sz val="9"/>
      <color indexed="13"/>
      <name val="宋体"/>
      <family val="3"/>
      <charset val="134"/>
    </font>
    <font>
      <sz val="10"/>
      <name val="宋体"/>
      <family val="3"/>
      <charset val="134"/>
    </font>
    <font>
      <sz val="9"/>
      <color indexed="0"/>
      <name val="宋体"/>
      <family val="3"/>
      <charset val="134"/>
    </font>
    <font>
      <sz val="9"/>
      <color indexed="8"/>
      <name val="Arial"/>
      <family val="2"/>
    </font>
    <font>
      <sz val="11"/>
      <color indexed="12"/>
      <name val="宋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10.5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name val="黑体"/>
      <family val="3"/>
      <charset val="134"/>
    </font>
    <font>
      <sz val="10"/>
      <color indexed="8"/>
      <name val="Times New Roman"/>
      <family val="1"/>
    </font>
    <font>
      <b/>
      <sz val="9"/>
      <name val="华文中宋"/>
      <family val="3"/>
      <charset val="134"/>
    </font>
    <font>
      <sz val="10"/>
      <color indexed="12"/>
      <name val="宋体"/>
      <family val="3"/>
      <charset val="134"/>
    </font>
    <font>
      <sz val="10"/>
      <name val="仿宋_GB2312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0"/>
      <color indexed="0"/>
      <name val="宋体"/>
      <family val="3"/>
      <charset val="134"/>
    </font>
    <font>
      <sz val="10"/>
      <color indexed="13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indexed="10"/>
      <name val="Arial"/>
      <family val="2"/>
    </font>
    <font>
      <sz val="11"/>
      <color indexed="10"/>
      <name val="宋体"/>
      <family val="3"/>
      <charset val="134"/>
    </font>
    <font>
      <u/>
      <sz val="9"/>
      <color indexed="8"/>
      <name val="宋体"/>
      <family val="3"/>
      <charset val="134"/>
    </font>
    <font>
      <u/>
      <sz val="9"/>
      <name val="宋体"/>
      <family val="3"/>
      <charset val="134"/>
    </font>
    <font>
      <b/>
      <u/>
      <sz val="9"/>
      <name val="宋体"/>
      <family val="3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9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0"/>
      <color indexed="8"/>
      <name val="等线"/>
      <family val="3"/>
      <charset val="134"/>
    </font>
    <font>
      <sz val="10"/>
      <color indexed="8"/>
      <name val="等线"/>
      <family val="3"/>
      <charset val="134"/>
    </font>
    <font>
      <sz val="10"/>
      <name val="等线"/>
      <family val="3"/>
      <charset val="134"/>
    </font>
    <font>
      <b/>
      <sz val="10"/>
      <name val="等线"/>
      <family val="3"/>
      <charset val="134"/>
    </font>
    <font>
      <sz val="10"/>
      <color indexed="0"/>
      <name val="等线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7" fillId="0" borderId="0">
      <alignment vertical="center"/>
    </xf>
  </cellStyleXfs>
  <cellXfs count="70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9" fontId="17" fillId="0" borderId="0" xfId="1" applyFont="1" applyAlignment="1">
      <alignment horizontal="center" vertical="center" wrapText="1"/>
    </xf>
    <xf numFmtId="177" fontId="17" fillId="0" borderId="0" xfId="1" applyNumberFormat="1" applyFont="1" applyAlignment="1">
      <alignment horizontal="center" vertical="center" wrapText="1"/>
    </xf>
    <xf numFmtId="177" fontId="18" fillId="0" borderId="0" xfId="1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177" fontId="6" fillId="2" borderId="22" xfId="0" applyNumberFormat="1" applyFont="1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177" fontId="6" fillId="2" borderId="2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177" fontId="7" fillId="2" borderId="2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6" borderId="2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/>
    </xf>
    <xf numFmtId="0" fontId="1" fillId="0" borderId="4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  <xf numFmtId="177" fontId="24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44" xfId="0" applyFont="1" applyBorder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1" fillId="0" borderId="52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Border="1">
      <alignment vertical="center"/>
    </xf>
    <xf numFmtId="0" fontId="26" fillId="0" borderId="2" xfId="0" applyFont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6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20" fillId="0" borderId="2" xfId="0" applyNumberFormat="1" applyFont="1" applyBorder="1" applyAlignment="1">
      <alignment horizontal="center" vertical="center"/>
    </xf>
    <xf numFmtId="0" fontId="20" fillId="3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20" fillId="5" borderId="2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/>
    </xf>
    <xf numFmtId="179" fontId="20" fillId="0" borderId="2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15" fillId="0" borderId="12" xfId="0" applyNumberFormat="1" applyFont="1" applyBorder="1" applyAlignment="1">
      <alignment vertical="center"/>
    </xf>
    <xf numFmtId="0" fontId="15" fillId="0" borderId="12" xfId="0" applyNumberFormat="1" applyFont="1" applyFill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20" fillId="6" borderId="8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justify" vertical="center"/>
    </xf>
    <xf numFmtId="0" fontId="2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28" fillId="0" borderId="0" xfId="0" applyFont="1">
      <alignment vertical="center"/>
    </xf>
    <xf numFmtId="0" fontId="0" fillId="8" borderId="0" xfId="0" applyFill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49" fontId="31" fillId="8" borderId="8" xfId="0" applyNumberFormat="1" applyFont="1" applyFill="1" applyBorder="1" applyAlignment="1">
      <alignment horizontal="center" vertical="center"/>
    </xf>
    <xf numFmtId="49" fontId="32" fillId="8" borderId="2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3" fillId="8" borderId="22" xfId="0" applyFont="1" applyFill="1" applyBorder="1">
      <alignment vertical="center"/>
    </xf>
    <xf numFmtId="0" fontId="31" fillId="8" borderId="22" xfId="0" applyFont="1" applyFill="1" applyBorder="1" applyAlignment="1">
      <alignment horizontal="center" vertical="center"/>
    </xf>
    <xf numFmtId="0" fontId="31" fillId="8" borderId="22" xfId="0" applyFont="1" applyFill="1" applyBorder="1">
      <alignment vertical="center"/>
    </xf>
    <xf numFmtId="0" fontId="31" fillId="8" borderId="22" xfId="0" applyFont="1" applyFill="1" applyBorder="1" applyAlignment="1">
      <alignment vertical="center" wrapText="1"/>
    </xf>
    <xf numFmtId="0" fontId="33" fillId="8" borderId="0" xfId="0" applyFont="1" applyFill="1">
      <alignment vertical="center"/>
    </xf>
    <xf numFmtId="0" fontId="1" fillId="3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9" fontId="1" fillId="0" borderId="1" xfId="0" applyNumberFormat="1" applyFont="1" applyFill="1" applyBorder="1" applyAlignment="1">
      <alignment vertical="center" wrapText="1"/>
    </xf>
    <xf numFmtId="49" fontId="3" fillId="0" borderId="38" xfId="0" applyNumberFormat="1" applyFont="1" applyFill="1" applyBorder="1" applyAlignment="1">
      <alignment horizontal="center" vertical="center"/>
    </xf>
    <xf numFmtId="49" fontId="3" fillId="8" borderId="38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3" fillId="0" borderId="3" xfId="0" applyNumberFormat="1" applyFont="1" applyBorder="1" applyAlignment="1">
      <alignment vertical="center"/>
    </xf>
    <xf numFmtId="0" fontId="34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Border="1">
      <alignment vertical="center"/>
    </xf>
    <xf numFmtId="0" fontId="1" fillId="0" borderId="2" xfId="0" applyNumberFormat="1" applyFont="1" applyBorder="1">
      <alignment vertical="center"/>
    </xf>
    <xf numFmtId="0" fontId="1" fillId="0" borderId="2" xfId="0" applyNumberFormat="1" applyFont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/>
    </xf>
    <xf numFmtId="0" fontId="1" fillId="0" borderId="2" xfId="0" quotePrefix="1" applyNumberFormat="1" applyFont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49" fontId="3" fillId="0" borderId="2" xfId="0" quotePrefix="1" applyNumberFormat="1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2" borderId="12" xfId="0" applyNumberFormat="1" applyFont="1" applyFill="1" applyBorder="1" applyAlignment="1">
      <alignment horizontal="center" vertical="center"/>
    </xf>
    <xf numFmtId="0" fontId="41" fillId="2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6" borderId="2" xfId="0" applyNumberFormat="1" applyFont="1" applyFill="1" applyBorder="1" applyAlignment="1">
      <alignment horizontal="center" vertical="center"/>
    </xf>
    <xf numFmtId="0" fontId="42" fillId="0" borderId="2" xfId="3" applyFont="1" applyBorder="1" applyAlignment="1">
      <alignment horizontal="center" vertical="center"/>
    </xf>
    <xf numFmtId="49" fontId="43" fillId="0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NumberFormat="1" applyFont="1" applyFill="1" applyBorder="1" applyAlignment="1">
      <alignment horizontal="center" vertical="center"/>
    </xf>
    <xf numFmtId="0" fontId="42" fillId="10" borderId="2" xfId="3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2" fillId="0" borderId="2" xfId="3" applyFont="1" applyBorder="1" applyAlignment="1">
      <alignment horizontal="center" vertical="center" wrapText="1"/>
    </xf>
    <xf numFmtId="0" fontId="42" fillId="10" borderId="2" xfId="0" applyNumberFormat="1" applyFont="1" applyFill="1" applyBorder="1" applyAlignment="1">
      <alignment horizontal="center" vertical="center"/>
    </xf>
    <xf numFmtId="0" fontId="41" fillId="0" borderId="2" xfId="0" applyNumberFormat="1" applyFont="1" applyFill="1" applyBorder="1" applyAlignment="1">
      <alignment horizontal="center" vertical="center"/>
    </xf>
    <xf numFmtId="0" fontId="41" fillId="0" borderId="2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1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7" borderId="2" xfId="0" applyFont="1" applyFill="1" applyBorder="1" applyAlignment="1">
      <alignment horizontal="center" vertical="center"/>
    </xf>
    <xf numFmtId="0" fontId="42" fillId="0" borderId="2" xfId="0" applyFont="1" applyBorder="1">
      <alignment vertical="center"/>
    </xf>
    <xf numFmtId="0" fontId="42" fillId="0" borderId="2" xfId="3" applyFont="1" applyBorder="1" applyAlignment="1">
      <alignment horizontal="center"/>
    </xf>
    <xf numFmtId="0" fontId="42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1" fillId="0" borderId="2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10" borderId="2" xfId="0" applyFont="1" applyFill="1" applyBorder="1" applyAlignment="1">
      <alignment horizontal="center" vertical="center"/>
    </xf>
    <xf numFmtId="0" fontId="41" fillId="10" borderId="2" xfId="0" applyNumberFormat="1" applyFont="1" applyFill="1" applyBorder="1" applyAlignment="1">
      <alignment horizontal="center" vertical="center"/>
    </xf>
    <xf numFmtId="0" fontId="43" fillId="0" borderId="2" xfId="3" applyFont="1" applyFill="1" applyBorder="1" applyAlignment="1">
      <alignment horizontal="center" vertical="center"/>
    </xf>
    <xf numFmtId="0" fontId="43" fillId="0" borderId="2" xfId="3" applyFont="1" applyBorder="1" applyAlignment="1">
      <alignment horizontal="center" vertical="center"/>
    </xf>
    <xf numFmtId="0" fontId="43" fillId="10" borderId="2" xfId="3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3" fillId="10" borderId="2" xfId="0" applyFont="1" applyFill="1" applyBorder="1" applyAlignment="1">
      <alignment horizontal="center" vertical="center"/>
    </xf>
    <xf numFmtId="0" fontId="28" fillId="0" borderId="0" xfId="0" applyFont="1" applyFill="1">
      <alignment vertical="center"/>
    </xf>
    <xf numFmtId="0" fontId="41" fillId="2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2" borderId="2" xfId="0" applyNumberFormat="1" applyFont="1" applyFill="1" applyBorder="1" applyAlignment="1">
      <alignment horizontal="center" vertical="center" wrapText="1"/>
    </xf>
    <xf numFmtId="0" fontId="42" fillId="6" borderId="2" xfId="0" applyNumberFormat="1" applyFont="1" applyFill="1" applyBorder="1" applyAlignment="1">
      <alignment horizontal="center" vertical="center" wrapText="1"/>
    </xf>
    <xf numFmtId="0" fontId="42" fillId="10" borderId="2" xfId="0" applyNumberFormat="1" applyFont="1" applyFill="1" applyBorder="1" applyAlignment="1">
      <alignment horizontal="center" vertical="center" wrapText="1"/>
    </xf>
    <xf numFmtId="0" fontId="42" fillId="0" borderId="59" xfId="0" applyNumberFormat="1" applyFont="1" applyFill="1" applyBorder="1" applyAlignment="1">
      <alignment horizontal="center" vertical="center"/>
    </xf>
    <xf numFmtId="0" fontId="43" fillId="0" borderId="2" xfId="0" applyNumberFormat="1" applyFont="1" applyBorder="1" applyAlignment="1">
      <alignment horizontal="center" vertical="center"/>
    </xf>
    <xf numFmtId="0" fontId="42" fillId="2" borderId="2" xfId="0" applyNumberFormat="1" applyFont="1" applyFill="1" applyBorder="1" applyAlignment="1">
      <alignment horizontal="center" vertical="center"/>
    </xf>
    <xf numFmtId="0" fontId="42" fillId="0" borderId="2" xfId="0" applyNumberFormat="1" applyFont="1" applyBorder="1">
      <alignment vertical="center"/>
    </xf>
    <xf numFmtId="0" fontId="42" fillId="0" borderId="2" xfId="3" applyFont="1" applyFill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/>
    </xf>
    <xf numFmtId="0" fontId="42" fillId="0" borderId="2" xfId="3" applyNumberFormat="1" applyFont="1" applyBorder="1" applyAlignment="1">
      <alignment horizontal="center" vertical="center"/>
    </xf>
    <xf numFmtId="0" fontId="42" fillId="10" borderId="2" xfId="3" applyNumberFormat="1" applyFont="1" applyFill="1" applyBorder="1" applyAlignment="1">
      <alignment horizontal="center" vertical="center"/>
    </xf>
    <xf numFmtId="0" fontId="42" fillId="6" borderId="59" xfId="0" applyNumberFormat="1" applyFont="1" applyFill="1" applyBorder="1" applyAlignment="1">
      <alignment horizontal="center" vertical="center"/>
    </xf>
    <xf numFmtId="0" fontId="41" fillId="7" borderId="2" xfId="0" applyNumberFormat="1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6" borderId="9" xfId="0" applyNumberFormat="1" applyFont="1" applyFill="1" applyBorder="1" applyAlignment="1">
      <alignment horizontal="center" vertical="center"/>
    </xf>
    <xf numFmtId="0" fontId="42" fillId="10" borderId="9" xfId="0" applyNumberFormat="1" applyFont="1" applyFill="1" applyBorder="1" applyAlignment="1">
      <alignment horizontal="center" vertical="center"/>
    </xf>
    <xf numFmtId="0" fontId="42" fillId="0" borderId="8" xfId="0" applyFont="1" applyBorder="1">
      <alignment vertical="center"/>
    </xf>
    <xf numFmtId="0" fontId="42" fillId="0" borderId="2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49" fontId="43" fillId="0" borderId="2" xfId="3" applyNumberFormat="1" applyFont="1" applyFill="1" applyBorder="1" applyAlignment="1">
      <alignment horizontal="center" vertical="center"/>
    </xf>
    <xf numFmtId="49" fontId="43" fillId="10" borderId="2" xfId="3" applyNumberFormat="1" applyFont="1" applyFill="1" applyBorder="1" applyAlignment="1">
      <alignment horizontal="center" vertical="center"/>
    </xf>
    <xf numFmtId="49" fontId="43" fillId="10" borderId="2" xfId="0" applyNumberFormat="1" applyFont="1" applyFill="1" applyBorder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1" fillId="0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0" borderId="2" xfId="0" applyNumberFormat="1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/>
    </xf>
    <xf numFmtId="0" fontId="41" fillId="0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10" borderId="59" xfId="0" applyNumberFormat="1" applyFont="1" applyFill="1" applyBorder="1" applyAlignment="1">
      <alignment horizontal="center" vertical="center"/>
    </xf>
    <xf numFmtId="0" fontId="42" fillId="10" borderId="59" xfId="3" applyFont="1" applyFill="1" applyBorder="1" applyAlignment="1">
      <alignment horizontal="center" vertical="center"/>
    </xf>
    <xf numFmtId="0" fontId="42" fillId="0" borderId="59" xfId="3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2" fillId="11" borderId="2" xfId="3" applyFont="1" applyFill="1" applyBorder="1" applyAlignment="1">
      <alignment horizontal="center" vertical="center"/>
    </xf>
    <xf numFmtId="0" fontId="41" fillId="2" borderId="47" xfId="0" applyNumberFormat="1" applyFont="1" applyFill="1" applyBorder="1" applyAlignment="1">
      <alignment horizontal="center" vertical="center"/>
    </xf>
    <xf numFmtId="0" fontId="43" fillId="0" borderId="2" xfId="2" applyFont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2" xfId="3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0" fillId="0" borderId="2" xfId="0" applyNumberFormat="1" applyFont="1" applyBorder="1" applyAlignment="1">
      <alignment horizontal="center" vertical="center"/>
    </xf>
    <xf numFmtId="0" fontId="40" fillId="0" borderId="8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1" fillId="0" borderId="2" xfId="0" applyNumberFormat="1" applyFont="1" applyBorder="1" applyAlignment="1">
      <alignment horizontal="center" vertical="center"/>
    </xf>
    <xf numFmtId="0" fontId="41" fillId="0" borderId="2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0" fontId="40" fillId="0" borderId="59" xfId="0" applyNumberFormat="1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2" fillId="0" borderId="8" xfId="0" applyNumberFormat="1" applyFont="1" applyFill="1" applyBorder="1" applyAlignment="1">
      <alignment horizontal="center" vertical="center"/>
    </xf>
    <xf numFmtId="0" fontId="42" fillId="0" borderId="13" xfId="0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1" fillId="0" borderId="8" xfId="0" applyNumberFormat="1" applyFont="1" applyBorder="1" applyAlignment="1">
      <alignment horizontal="center" vertical="center"/>
    </xf>
    <xf numFmtId="0" fontId="41" fillId="0" borderId="13" xfId="0" applyNumberFormat="1" applyFont="1" applyBorder="1" applyAlignment="1">
      <alignment horizontal="center" vertical="center"/>
    </xf>
    <xf numFmtId="0" fontId="41" fillId="0" borderId="12" xfId="0" applyNumberFormat="1" applyFont="1" applyBorder="1" applyAlignment="1">
      <alignment horizontal="center" vertical="center"/>
    </xf>
    <xf numFmtId="0" fontId="43" fillId="0" borderId="2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0" borderId="10" xfId="0" applyNumberFormat="1" applyFont="1" applyBorder="1" applyAlignment="1">
      <alignment horizontal="center" vertical="center"/>
    </xf>
    <xf numFmtId="0" fontId="40" fillId="0" borderId="41" xfId="0" applyNumberFormat="1" applyFont="1" applyBorder="1" applyAlignment="1">
      <alignment horizontal="center" vertical="center"/>
    </xf>
    <xf numFmtId="0" fontId="40" fillId="0" borderId="2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9" fontId="0" fillId="0" borderId="2" xfId="1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9" fontId="0" fillId="0" borderId="20" xfId="1" applyNumberFormat="1" applyFont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3"/>
    <cellStyle name="常规 3 2" xfId="2"/>
  </cellStyles>
  <dxfs count="0"/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b\Desktop\2015&#24180;&#31179;&#23395;&#23398;&#26399;&#30740;&#31350;&#29983;&#20826;&#24314;&#22522;&#37329;&#39033;&#30446;&#23457;&#25209;&#27719;&#24635;&#34920;&#21407;&#34920;&#65288;12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审批总表"/>
      <sheetName val="2015年秋季学期研究生党建基金项目审批汇总表"/>
      <sheetName val="公示版"/>
      <sheetName val="01教育审批"/>
      <sheetName val="02哲社审批"/>
      <sheetName val="03经管审批"/>
      <sheetName val="04法学审批"/>
      <sheetName val="05心理审批"/>
      <sheetName val="06体育审批"/>
      <sheetName val="07文学审批"/>
      <sheetName val="08外文审批"/>
      <sheetName val="09艺传审批"/>
      <sheetName val="10历史审批"/>
      <sheetName val="11数科审批"/>
      <sheetName val="12物理审批"/>
      <sheetName val="13化学审批"/>
      <sheetName val="14天文审批"/>
      <sheetName val="15地遥审批"/>
      <sheetName val="16环境审批"/>
      <sheetName val="17资源审批"/>
      <sheetName val="18生科审批"/>
      <sheetName val="19信科审批"/>
      <sheetName val="20马院审批"/>
      <sheetName val="21政管审批"/>
      <sheetName val="22核科审批"/>
      <sheetName val="23汉院审批"/>
      <sheetName val="25脑科审批"/>
      <sheetName val="24经资审批"/>
      <sheetName val="26古籍审批"/>
      <sheetName val="27水科审批"/>
      <sheetName val="28社发审批"/>
      <sheetName val="29减灾审批"/>
      <sheetName val="30全球审批"/>
      <sheetName val="31系统审批"/>
      <sheetName val="32统计审批"/>
      <sheetName val="33新闻审批"/>
      <sheetName val="34社会审批"/>
      <sheetName val="35协同审批"/>
      <sheetName val="Sheet1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Sheet3"/>
      <sheetName val="10历史"/>
      <sheetName val="11数科"/>
      <sheetName val="12物理"/>
      <sheetName val="13化学"/>
      <sheetName val="14天文"/>
      <sheetName val="15地遥"/>
      <sheetName val="16环境"/>
      <sheetName val="17资源"/>
      <sheetName val="18生科"/>
      <sheetName val="19信息"/>
      <sheetName val="20政管"/>
      <sheetName val="21马院"/>
      <sheetName val="22核科"/>
      <sheetName val="23汉院"/>
      <sheetName val="24经资"/>
      <sheetName val="25脑院"/>
      <sheetName val="26古籍"/>
      <sheetName val="27水科"/>
      <sheetName val="28社发"/>
      <sheetName val="29减灾"/>
      <sheetName val="30全球"/>
      <sheetName val="31系统"/>
      <sheetName val="32国民核算"/>
    </sheetNames>
    <sheetDataSet>
      <sheetData sheetId="0"/>
      <sheetData sheetId="1">
        <row r="405">
          <cell r="F405" t="str">
            <v>“学习南水北调精神”参观团结湖活动</v>
          </cell>
          <cell r="G405" t="str">
            <v>徐茂森</v>
          </cell>
          <cell r="I405" t="str">
            <v>15A32702</v>
          </cell>
        </row>
        <row r="406">
          <cell r="F406" t="str">
            <v>“当代国际形势下的中国”理论学习会</v>
          </cell>
          <cell r="G406" t="str">
            <v>徐茂森</v>
          </cell>
          <cell r="I406" t="str">
            <v>15A22703</v>
          </cell>
        </row>
        <row r="407">
          <cell r="F407" t="str">
            <v>青山绿水 心之畅游-游览奥林匹克森林公园</v>
          </cell>
          <cell r="G407" t="str">
            <v>洪思扬</v>
          </cell>
          <cell r="I407" t="str">
            <v>15A32704</v>
          </cell>
        </row>
        <row r="408">
          <cell r="F408" t="str">
            <v>基层实践价值观，共创服务中国梦</v>
          </cell>
          <cell r="G408" t="str">
            <v>郭学茹</v>
          </cell>
          <cell r="I408" t="str">
            <v>15A22705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8"/>
  <sheetViews>
    <sheetView workbookViewId="0">
      <selection activeCell="L2" sqref="A1:O1048576"/>
    </sheetView>
  </sheetViews>
  <sheetFormatPr defaultColWidth="9" defaultRowHeight="13.5"/>
  <cols>
    <col min="1" max="2" width="7" style="1" customWidth="1"/>
    <col min="3" max="3" width="15.625" style="1" customWidth="1"/>
    <col min="4" max="4" width="5.125" style="1" customWidth="1"/>
    <col min="5" max="5" width="41.625" style="2" customWidth="1"/>
    <col min="6" max="6" width="10.125" style="1" customWidth="1"/>
    <col min="7" max="7" width="11.625" style="1" hidden="1" customWidth="1"/>
    <col min="8" max="8" width="4.625" style="1" hidden="1" customWidth="1"/>
    <col min="9" max="9" width="12.375" style="3" hidden="1" customWidth="1"/>
    <col min="10" max="10" width="7" style="3" hidden="1" customWidth="1"/>
    <col min="11" max="11" width="11.5" style="334" customWidth="1"/>
    <col min="12" max="12" width="8.375" style="158" customWidth="1"/>
    <col min="13" max="13" width="8.625" style="158" customWidth="1"/>
    <col min="14" max="14" width="12.5" style="3" hidden="1" customWidth="1"/>
    <col min="15" max="15" width="47" style="4" customWidth="1"/>
  </cols>
  <sheetData>
    <row r="1" spans="1:15" ht="25.5" customHeight="1">
      <c r="A1" s="584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</row>
    <row r="2" spans="1:15" ht="22.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25" t="s">
        <v>9</v>
      </c>
      <c r="J2" s="25"/>
      <c r="K2" s="340" t="s">
        <v>9</v>
      </c>
      <c r="L2" s="25" t="s">
        <v>10</v>
      </c>
      <c r="M2" s="25" t="s">
        <v>11</v>
      </c>
      <c r="N2" s="25" t="s">
        <v>12</v>
      </c>
      <c r="O2" s="25" t="s">
        <v>13</v>
      </c>
    </row>
    <row r="3" spans="1:15" ht="18" customHeight="1">
      <c r="A3" s="512" t="s">
        <v>14</v>
      </c>
      <c r="B3" s="512">
        <v>47</v>
      </c>
      <c r="C3" s="571" t="s">
        <v>15</v>
      </c>
      <c r="D3" s="6">
        <v>2</v>
      </c>
      <c r="E3" s="2" t="s">
        <v>16</v>
      </c>
      <c r="F3" s="335" t="s">
        <v>17</v>
      </c>
      <c r="G3" s="6">
        <v>15910820336</v>
      </c>
      <c r="H3" s="530" t="s">
        <v>18</v>
      </c>
      <c r="K3" s="334" t="s">
        <v>19</v>
      </c>
      <c r="L3" s="1">
        <v>830</v>
      </c>
      <c r="M3" s="1">
        <v>600</v>
      </c>
      <c r="N3" s="10"/>
      <c r="O3" s="11" t="s">
        <v>20</v>
      </c>
    </row>
    <row r="4" spans="1:15" ht="14.25" customHeight="1">
      <c r="A4" s="512"/>
      <c r="B4" s="512"/>
      <c r="C4" s="573"/>
      <c r="D4" s="6">
        <v>2</v>
      </c>
      <c r="E4" s="2" t="s">
        <v>21</v>
      </c>
      <c r="F4" s="6" t="s">
        <v>22</v>
      </c>
      <c r="G4" s="6">
        <v>15201645331</v>
      </c>
      <c r="H4" s="530"/>
      <c r="K4" s="334" t="s">
        <v>23</v>
      </c>
      <c r="L4" s="1">
        <v>270</v>
      </c>
      <c r="M4" s="1">
        <v>200</v>
      </c>
      <c r="N4" s="10"/>
      <c r="O4" s="11" t="s">
        <v>24</v>
      </c>
    </row>
    <row r="5" spans="1:15" ht="15.75" customHeight="1">
      <c r="A5" s="512"/>
      <c r="B5" s="512"/>
      <c r="C5" s="573"/>
      <c r="D5" s="6">
        <v>3</v>
      </c>
      <c r="E5" s="2" t="s">
        <v>25</v>
      </c>
      <c r="F5" s="6" t="s">
        <v>26</v>
      </c>
      <c r="G5" s="6">
        <v>15010795675</v>
      </c>
      <c r="H5" s="530"/>
      <c r="K5" s="334" t="s">
        <v>27</v>
      </c>
      <c r="L5" s="1">
        <v>570</v>
      </c>
      <c r="M5" s="1">
        <v>300</v>
      </c>
      <c r="N5" s="10"/>
      <c r="O5" s="11" t="s">
        <v>28</v>
      </c>
    </row>
    <row r="6" spans="1:15" ht="15.75" customHeight="1">
      <c r="A6" s="512"/>
      <c r="B6" s="512"/>
      <c r="C6" s="572"/>
      <c r="D6" s="6">
        <v>2</v>
      </c>
      <c r="E6" s="2" t="s">
        <v>29</v>
      </c>
      <c r="F6" s="6" t="s">
        <v>30</v>
      </c>
      <c r="G6" s="6">
        <v>15201138649</v>
      </c>
      <c r="H6" s="530"/>
      <c r="K6" s="334" t="s">
        <v>31</v>
      </c>
      <c r="L6" s="1">
        <v>300</v>
      </c>
      <c r="M6" s="1">
        <v>240</v>
      </c>
      <c r="N6" s="10"/>
      <c r="O6" s="11" t="s">
        <v>32</v>
      </c>
    </row>
    <row r="7" spans="1:15">
      <c r="A7" s="512"/>
      <c r="B7" s="512"/>
      <c r="C7" s="571" t="s">
        <v>33</v>
      </c>
      <c r="D7" s="6">
        <v>1</v>
      </c>
      <c r="E7" s="2" t="s">
        <v>34</v>
      </c>
      <c r="F7" s="6" t="s">
        <v>35</v>
      </c>
      <c r="G7" s="6">
        <v>18612580927</v>
      </c>
      <c r="H7" s="337"/>
      <c r="K7" s="334" t="s">
        <v>36</v>
      </c>
      <c r="L7" s="1">
        <v>336</v>
      </c>
      <c r="M7" s="1">
        <v>300</v>
      </c>
      <c r="N7" s="10"/>
      <c r="O7" s="11" t="s">
        <v>37</v>
      </c>
    </row>
    <row r="8" spans="1:15">
      <c r="A8" s="512"/>
      <c r="B8" s="512"/>
      <c r="C8" s="573"/>
      <c r="D8" s="6">
        <v>2</v>
      </c>
      <c r="E8" s="2" t="s">
        <v>38</v>
      </c>
      <c r="F8" s="6" t="s">
        <v>35</v>
      </c>
      <c r="G8" s="6">
        <v>18612580927</v>
      </c>
      <c r="H8" s="337"/>
      <c r="K8" s="334" t="s">
        <v>39</v>
      </c>
      <c r="L8" s="1">
        <v>326</v>
      </c>
      <c r="M8" s="1">
        <v>200</v>
      </c>
      <c r="N8" s="10"/>
      <c r="O8" s="11" t="s">
        <v>40</v>
      </c>
    </row>
    <row r="9" spans="1:15">
      <c r="A9" s="512"/>
      <c r="B9" s="512"/>
      <c r="C9" s="572"/>
      <c r="D9" s="6">
        <v>5</v>
      </c>
      <c r="E9" s="2" t="s">
        <v>41</v>
      </c>
      <c r="F9" s="6" t="s">
        <v>35</v>
      </c>
      <c r="G9" s="6">
        <v>18612580927</v>
      </c>
      <c r="H9" s="337"/>
      <c r="K9" s="334" t="s">
        <v>42</v>
      </c>
      <c r="L9" s="1">
        <v>300</v>
      </c>
      <c r="M9" s="1">
        <v>300</v>
      </c>
      <c r="N9" s="10"/>
      <c r="O9" s="11" t="s">
        <v>43</v>
      </c>
    </row>
    <row r="10" spans="1:15">
      <c r="A10" s="512"/>
      <c r="B10" s="512"/>
      <c r="C10" s="571" t="s">
        <v>44</v>
      </c>
      <c r="D10" s="6">
        <v>2</v>
      </c>
      <c r="E10" s="2" t="s">
        <v>45</v>
      </c>
      <c r="F10" s="6" t="s">
        <v>46</v>
      </c>
      <c r="G10" s="6">
        <v>18401607217</v>
      </c>
      <c r="H10" s="530" t="s">
        <v>18</v>
      </c>
      <c r="K10" s="334" t="s">
        <v>47</v>
      </c>
      <c r="L10" s="1">
        <v>500</v>
      </c>
      <c r="M10" s="1">
        <v>200</v>
      </c>
      <c r="N10" s="10"/>
      <c r="O10" s="11" t="s">
        <v>48</v>
      </c>
    </row>
    <row r="11" spans="1:15">
      <c r="A11" s="512"/>
      <c r="B11" s="512"/>
      <c r="C11" s="573"/>
      <c r="D11" s="6">
        <v>2</v>
      </c>
      <c r="E11" s="2" t="s">
        <v>49</v>
      </c>
      <c r="F11" s="6" t="s">
        <v>46</v>
      </c>
      <c r="G11" s="6">
        <v>18401607217</v>
      </c>
      <c r="H11" s="531"/>
      <c r="K11" s="334" t="s">
        <v>50</v>
      </c>
      <c r="L11" s="1">
        <v>400</v>
      </c>
      <c r="M11" s="1">
        <v>200</v>
      </c>
      <c r="N11" s="10"/>
      <c r="O11" s="11" t="s">
        <v>51</v>
      </c>
    </row>
    <row r="12" spans="1:15">
      <c r="A12" s="512"/>
      <c r="B12" s="512"/>
      <c r="C12" s="572"/>
      <c r="D12" s="6">
        <v>4</v>
      </c>
      <c r="E12" s="2" t="s">
        <v>52</v>
      </c>
      <c r="F12" s="6" t="s">
        <v>46</v>
      </c>
      <c r="G12" s="6">
        <v>18401607217</v>
      </c>
      <c r="H12" s="531"/>
      <c r="K12" s="334" t="s">
        <v>53</v>
      </c>
      <c r="L12" s="1">
        <v>780</v>
      </c>
      <c r="M12" s="1">
        <v>200</v>
      </c>
      <c r="N12" s="10"/>
      <c r="O12" s="11" t="s">
        <v>51</v>
      </c>
    </row>
    <row r="13" spans="1:15">
      <c r="A13" s="512"/>
      <c r="B13" s="512"/>
      <c r="C13" s="571" t="s">
        <v>54</v>
      </c>
      <c r="D13" s="49">
        <v>2</v>
      </c>
      <c r="E13" s="48" t="s">
        <v>55</v>
      </c>
      <c r="F13" s="6" t="s">
        <v>56</v>
      </c>
      <c r="G13" s="6">
        <v>17801099565</v>
      </c>
      <c r="H13" s="530" t="s">
        <v>18</v>
      </c>
      <c r="K13" s="334" t="s">
        <v>57</v>
      </c>
      <c r="L13" s="1">
        <v>102</v>
      </c>
      <c r="M13" s="1">
        <v>150</v>
      </c>
      <c r="N13" s="10"/>
      <c r="O13" s="11" t="s">
        <v>58</v>
      </c>
    </row>
    <row r="14" spans="1:15">
      <c r="A14" s="512"/>
      <c r="B14" s="512"/>
      <c r="C14" s="573"/>
      <c r="D14" s="49">
        <v>4</v>
      </c>
      <c r="E14" s="48" t="s">
        <v>59</v>
      </c>
      <c r="F14" s="6" t="s">
        <v>56</v>
      </c>
      <c r="G14" s="6">
        <v>17801099565</v>
      </c>
      <c r="H14" s="531"/>
      <c r="K14" s="334" t="s">
        <v>60</v>
      </c>
      <c r="L14" s="1">
        <v>368</v>
      </c>
      <c r="M14" s="1">
        <v>300</v>
      </c>
      <c r="N14" s="10"/>
      <c r="O14" s="11" t="s">
        <v>61</v>
      </c>
    </row>
    <row r="15" spans="1:15">
      <c r="A15" s="512"/>
      <c r="B15" s="512"/>
      <c r="C15" s="572"/>
      <c r="D15" s="6">
        <v>5</v>
      </c>
      <c r="E15" s="2" t="s">
        <v>62</v>
      </c>
      <c r="F15" s="6" t="s">
        <v>56</v>
      </c>
      <c r="G15" s="6">
        <v>17801099565</v>
      </c>
      <c r="H15" s="531"/>
      <c r="K15" s="334" t="s">
        <v>63</v>
      </c>
      <c r="L15" s="1">
        <v>424</v>
      </c>
      <c r="M15" s="1">
        <v>300</v>
      </c>
      <c r="N15" s="10"/>
      <c r="O15" s="281" t="s">
        <v>64</v>
      </c>
    </row>
    <row r="16" spans="1:15">
      <c r="A16" s="512"/>
      <c r="B16" s="512"/>
      <c r="C16" s="571" t="s">
        <v>65</v>
      </c>
      <c r="D16" s="6">
        <v>1</v>
      </c>
      <c r="E16" s="2" t="s">
        <v>66</v>
      </c>
      <c r="F16" s="6" t="s">
        <v>67</v>
      </c>
      <c r="G16" s="6">
        <v>18811797011</v>
      </c>
      <c r="H16" s="530" t="s">
        <v>18</v>
      </c>
      <c r="K16" s="334" t="s">
        <v>68</v>
      </c>
      <c r="L16" s="1">
        <v>498</v>
      </c>
      <c r="M16" s="1">
        <v>300</v>
      </c>
      <c r="N16" s="10"/>
      <c r="O16" s="11" t="s">
        <v>69</v>
      </c>
    </row>
    <row r="17" spans="1:15">
      <c r="A17" s="512"/>
      <c r="B17" s="512"/>
      <c r="C17" s="573"/>
      <c r="D17" s="6">
        <v>2</v>
      </c>
      <c r="E17" s="2" t="s">
        <v>70</v>
      </c>
      <c r="F17" s="6" t="s">
        <v>71</v>
      </c>
      <c r="G17" s="6">
        <v>18401607323</v>
      </c>
      <c r="H17" s="530"/>
      <c r="K17" s="334" t="s">
        <v>72</v>
      </c>
      <c r="L17" s="1">
        <v>300</v>
      </c>
      <c r="M17" s="1">
        <v>200</v>
      </c>
      <c r="N17" s="10"/>
      <c r="O17" s="11" t="s">
        <v>73</v>
      </c>
    </row>
    <row r="18" spans="1:15">
      <c r="A18" s="512"/>
      <c r="B18" s="512"/>
      <c r="C18" s="572"/>
      <c r="D18" s="6">
        <v>3</v>
      </c>
      <c r="E18" s="2" t="s">
        <v>74</v>
      </c>
      <c r="F18" s="6" t="s">
        <v>75</v>
      </c>
      <c r="G18" s="6">
        <v>13739456577</v>
      </c>
      <c r="H18" s="530"/>
      <c r="K18" s="334" t="s">
        <v>76</v>
      </c>
      <c r="L18" s="1">
        <v>250</v>
      </c>
      <c r="M18" s="1">
        <v>200</v>
      </c>
      <c r="N18" s="10"/>
      <c r="O18" s="11" t="s">
        <v>77</v>
      </c>
    </row>
    <row r="19" spans="1:15">
      <c r="A19" s="512"/>
      <c r="B19" s="512"/>
      <c r="C19" s="571" t="s">
        <v>78</v>
      </c>
      <c r="D19" s="6">
        <v>1</v>
      </c>
      <c r="E19" s="2" t="s">
        <v>79</v>
      </c>
      <c r="F19" s="6" t="s">
        <v>80</v>
      </c>
      <c r="G19" s="6">
        <v>15201645716</v>
      </c>
      <c r="H19" s="530" t="s">
        <v>18</v>
      </c>
      <c r="L19" s="1">
        <v>2000</v>
      </c>
      <c r="M19" s="76" t="s">
        <v>81</v>
      </c>
      <c r="N19" s="10"/>
      <c r="O19" s="11" t="s">
        <v>82</v>
      </c>
    </row>
    <row r="20" spans="1:15" ht="22.5">
      <c r="A20" s="512"/>
      <c r="B20" s="512"/>
      <c r="C20" s="573"/>
      <c r="D20" s="6">
        <v>2</v>
      </c>
      <c r="E20" s="2" t="s">
        <v>83</v>
      </c>
      <c r="F20" s="6" t="s">
        <v>80</v>
      </c>
      <c r="G20" s="6">
        <v>15201645716</v>
      </c>
      <c r="H20" s="531"/>
      <c r="K20" s="334" t="s">
        <v>84</v>
      </c>
      <c r="L20" s="1">
        <v>1105</v>
      </c>
      <c r="M20" s="1">
        <v>600</v>
      </c>
      <c r="N20" s="10"/>
      <c r="O20" s="11" t="s">
        <v>85</v>
      </c>
    </row>
    <row r="21" spans="1:15">
      <c r="A21" s="512"/>
      <c r="B21" s="512"/>
      <c r="C21" s="572"/>
      <c r="D21" s="6">
        <v>3</v>
      </c>
      <c r="E21" s="2" t="s">
        <v>86</v>
      </c>
      <c r="F21" s="6" t="s">
        <v>80</v>
      </c>
      <c r="G21" s="6">
        <v>15201645716</v>
      </c>
      <c r="H21" s="531"/>
      <c r="K21" s="334" t="s">
        <v>87</v>
      </c>
      <c r="L21" s="1">
        <v>150</v>
      </c>
      <c r="M21" s="1">
        <v>300</v>
      </c>
      <c r="N21" s="10"/>
      <c r="O21" s="35" t="s">
        <v>88</v>
      </c>
    </row>
    <row r="22" spans="1:15" ht="22.5">
      <c r="A22" s="512"/>
      <c r="B22" s="512"/>
      <c r="C22" s="572" t="s">
        <v>89</v>
      </c>
      <c r="D22" s="6">
        <v>1</v>
      </c>
      <c r="E22" s="2" t="s">
        <v>90</v>
      </c>
      <c r="F22" s="6" t="s">
        <v>91</v>
      </c>
      <c r="G22" s="6">
        <v>13488812898</v>
      </c>
      <c r="H22" s="530" t="s">
        <v>18</v>
      </c>
      <c r="K22" s="334" t="s">
        <v>92</v>
      </c>
      <c r="L22" s="1">
        <v>120</v>
      </c>
      <c r="M22" s="1">
        <v>100</v>
      </c>
      <c r="N22" s="10"/>
      <c r="O22" s="341" t="s">
        <v>88</v>
      </c>
    </row>
    <row r="23" spans="1:15">
      <c r="A23" s="512"/>
      <c r="B23" s="512"/>
      <c r="C23" s="572"/>
      <c r="D23" s="6">
        <v>3</v>
      </c>
      <c r="E23" s="2" t="s">
        <v>93</v>
      </c>
      <c r="F23" s="6" t="s">
        <v>91</v>
      </c>
      <c r="G23" s="6">
        <v>13488812898</v>
      </c>
      <c r="H23" s="531"/>
      <c r="L23" s="1">
        <v>300</v>
      </c>
      <c r="M23" s="76" t="s">
        <v>94</v>
      </c>
      <c r="N23" s="10"/>
      <c r="O23" s="11" t="s">
        <v>95</v>
      </c>
    </row>
    <row r="24" spans="1:15">
      <c r="A24" s="512"/>
      <c r="B24" s="512"/>
      <c r="C24" s="572"/>
      <c r="D24" s="6">
        <v>1</v>
      </c>
      <c r="E24" s="2" t="s">
        <v>96</v>
      </c>
      <c r="F24" s="6" t="s">
        <v>91</v>
      </c>
      <c r="G24" s="6">
        <v>13488812898</v>
      </c>
      <c r="H24" s="531"/>
      <c r="K24" s="334" t="s">
        <v>97</v>
      </c>
      <c r="L24" s="1">
        <v>260</v>
      </c>
      <c r="M24" s="1">
        <v>200</v>
      </c>
      <c r="N24" s="10"/>
      <c r="O24" s="11" t="s">
        <v>98</v>
      </c>
    </row>
    <row r="25" spans="1:15">
      <c r="A25" s="512"/>
      <c r="B25" s="512"/>
      <c r="C25" s="6" t="s">
        <v>99</v>
      </c>
      <c r="D25" s="6">
        <v>1</v>
      </c>
      <c r="E25" s="2" t="s">
        <v>100</v>
      </c>
      <c r="F25" s="6" t="s">
        <v>101</v>
      </c>
      <c r="G25" s="6">
        <v>13488812898</v>
      </c>
      <c r="H25" s="336" t="s">
        <v>18</v>
      </c>
      <c r="K25" s="334" t="s">
        <v>102</v>
      </c>
      <c r="L25" s="1">
        <v>300</v>
      </c>
      <c r="M25" s="1">
        <v>300</v>
      </c>
      <c r="N25" s="10"/>
      <c r="O25" s="11" t="s">
        <v>103</v>
      </c>
    </row>
    <row r="26" spans="1:15">
      <c r="A26" s="512"/>
      <c r="B26" s="512"/>
      <c r="C26" s="571" t="s">
        <v>104</v>
      </c>
      <c r="D26" s="6">
        <v>1</v>
      </c>
      <c r="E26" s="2" t="s">
        <v>34</v>
      </c>
      <c r="F26" s="6" t="s">
        <v>105</v>
      </c>
      <c r="G26" s="6">
        <v>15210507492</v>
      </c>
      <c r="H26" s="530" t="s">
        <v>18</v>
      </c>
      <c r="L26" s="1">
        <v>780</v>
      </c>
      <c r="M26" s="76" t="s">
        <v>106</v>
      </c>
      <c r="N26" s="10"/>
      <c r="O26" s="11" t="s">
        <v>107</v>
      </c>
    </row>
    <row r="27" spans="1:15">
      <c r="A27" s="512"/>
      <c r="B27" s="512"/>
      <c r="C27" s="573"/>
      <c r="D27" s="6">
        <v>4</v>
      </c>
      <c r="E27" s="2" t="s">
        <v>108</v>
      </c>
      <c r="F27" s="6" t="s">
        <v>105</v>
      </c>
      <c r="G27" s="6">
        <v>15210507492</v>
      </c>
      <c r="H27" s="531"/>
      <c r="K27" s="334" t="s">
        <v>109</v>
      </c>
      <c r="L27" s="1">
        <v>435</v>
      </c>
      <c r="M27" s="1">
        <v>200</v>
      </c>
      <c r="N27" s="10"/>
      <c r="O27" s="54" t="s">
        <v>110</v>
      </c>
    </row>
    <row r="28" spans="1:15">
      <c r="A28" s="512"/>
      <c r="B28" s="512"/>
      <c r="C28" s="572"/>
      <c r="D28" s="6">
        <v>5</v>
      </c>
      <c r="E28" s="2" t="s">
        <v>111</v>
      </c>
      <c r="F28" s="6" t="s">
        <v>105</v>
      </c>
      <c r="G28" s="6">
        <v>15210507492</v>
      </c>
      <c r="H28" s="531"/>
      <c r="K28" s="334" t="s">
        <v>112</v>
      </c>
      <c r="L28" s="1">
        <v>257.5</v>
      </c>
      <c r="M28" s="1">
        <v>260</v>
      </c>
      <c r="N28" s="10"/>
      <c r="O28" s="54" t="s">
        <v>113</v>
      </c>
    </row>
    <row r="29" spans="1:15" ht="22.5">
      <c r="A29" s="512"/>
      <c r="B29" s="512"/>
      <c r="C29" s="6" t="s">
        <v>114</v>
      </c>
      <c r="D29" s="6">
        <v>1</v>
      </c>
      <c r="E29" s="2" t="s">
        <v>115</v>
      </c>
      <c r="F29" s="6" t="s">
        <v>116</v>
      </c>
      <c r="G29" s="6">
        <v>13391528816</v>
      </c>
      <c r="H29" s="336" t="s">
        <v>18</v>
      </c>
      <c r="K29" s="334" t="s">
        <v>117</v>
      </c>
      <c r="L29" s="1">
        <v>1080</v>
      </c>
      <c r="M29" s="1">
        <v>500</v>
      </c>
      <c r="N29" s="10"/>
      <c r="O29" s="11" t="s">
        <v>118</v>
      </c>
    </row>
    <row r="30" spans="1:15">
      <c r="A30" s="512"/>
      <c r="B30" s="512"/>
      <c r="C30" s="571" t="s">
        <v>119</v>
      </c>
      <c r="D30" s="6">
        <v>1</v>
      </c>
      <c r="E30" s="2" t="s">
        <v>120</v>
      </c>
      <c r="F30" s="6" t="s">
        <v>121</v>
      </c>
      <c r="G30" s="6">
        <v>15600561849</v>
      </c>
      <c r="H30" s="530" t="s">
        <v>18</v>
      </c>
      <c r="K30" s="334" t="s">
        <v>122</v>
      </c>
      <c r="L30" s="1">
        <v>150</v>
      </c>
      <c r="M30" s="1">
        <v>150</v>
      </c>
      <c r="N30" s="10"/>
      <c r="O30" s="11" t="s">
        <v>123</v>
      </c>
    </row>
    <row r="31" spans="1:15">
      <c r="A31" s="512"/>
      <c r="B31" s="512"/>
      <c r="C31" s="573"/>
      <c r="D31" s="6">
        <v>1</v>
      </c>
      <c r="E31" s="2" t="s">
        <v>124</v>
      </c>
      <c r="F31" s="6" t="s">
        <v>121</v>
      </c>
      <c r="G31" s="6">
        <v>15600561849</v>
      </c>
      <c r="H31" s="531"/>
      <c r="K31" s="334" t="s">
        <v>125</v>
      </c>
      <c r="L31" s="1">
        <v>300</v>
      </c>
      <c r="M31" s="1">
        <v>200</v>
      </c>
      <c r="N31" s="10"/>
      <c r="O31" s="11" t="s">
        <v>126</v>
      </c>
    </row>
    <row r="32" spans="1:15">
      <c r="A32" s="512"/>
      <c r="B32" s="512"/>
      <c r="C32" s="572"/>
      <c r="D32" s="6">
        <v>5</v>
      </c>
      <c r="E32" s="2" t="s">
        <v>127</v>
      </c>
      <c r="F32" s="6" t="s">
        <v>121</v>
      </c>
      <c r="G32" s="6">
        <v>15600561849</v>
      </c>
      <c r="H32" s="531"/>
      <c r="K32" s="334" t="s">
        <v>128</v>
      </c>
      <c r="L32" s="1">
        <v>240</v>
      </c>
      <c r="M32" s="1">
        <v>200</v>
      </c>
      <c r="N32" s="10"/>
      <c r="O32" s="54" t="s">
        <v>129</v>
      </c>
    </row>
    <row r="33" spans="1:15">
      <c r="A33" s="512"/>
      <c r="B33" s="512"/>
      <c r="C33" s="571" t="s">
        <v>130</v>
      </c>
      <c r="D33" s="6">
        <v>1</v>
      </c>
      <c r="E33" s="2" t="s">
        <v>131</v>
      </c>
      <c r="F33" s="6" t="s">
        <v>132</v>
      </c>
      <c r="G33" s="6" t="s">
        <v>133</v>
      </c>
      <c r="H33" s="530" t="s">
        <v>18</v>
      </c>
      <c r="L33" s="1">
        <v>290</v>
      </c>
      <c r="M33" s="76" t="s">
        <v>134</v>
      </c>
      <c r="N33" s="10"/>
      <c r="O33" s="11" t="s">
        <v>135</v>
      </c>
    </row>
    <row r="34" spans="1:15">
      <c r="A34" s="512"/>
      <c r="B34" s="512"/>
      <c r="C34" s="572"/>
      <c r="D34" s="6">
        <v>2</v>
      </c>
      <c r="E34" s="2" t="s">
        <v>136</v>
      </c>
      <c r="F34" s="6" t="s">
        <v>132</v>
      </c>
      <c r="G34" s="6" t="s">
        <v>133</v>
      </c>
      <c r="H34" s="531"/>
      <c r="K34" s="334" t="s">
        <v>137</v>
      </c>
      <c r="L34" s="1">
        <v>190</v>
      </c>
      <c r="M34" s="1">
        <v>400</v>
      </c>
      <c r="N34" s="10"/>
      <c r="O34" s="11" t="s">
        <v>138</v>
      </c>
    </row>
    <row r="35" spans="1:15" ht="22.5">
      <c r="A35" s="512"/>
      <c r="B35" s="512"/>
      <c r="C35" s="6" t="s">
        <v>139</v>
      </c>
      <c r="D35" s="6">
        <v>2</v>
      </c>
      <c r="E35" s="2" t="s">
        <v>140</v>
      </c>
      <c r="F35" s="6" t="s">
        <v>141</v>
      </c>
      <c r="G35" s="6">
        <v>15600692720</v>
      </c>
      <c r="H35" s="336" t="s">
        <v>18</v>
      </c>
      <c r="K35" s="334" t="s">
        <v>142</v>
      </c>
      <c r="L35" s="1">
        <v>130</v>
      </c>
      <c r="M35" s="1">
        <v>150</v>
      </c>
      <c r="N35" s="10"/>
      <c r="O35" s="11" t="s">
        <v>32</v>
      </c>
    </row>
    <row r="36" spans="1:15">
      <c r="A36" s="512"/>
      <c r="B36" s="512"/>
      <c r="C36" s="571" t="s">
        <v>143</v>
      </c>
      <c r="D36" s="6">
        <v>2</v>
      </c>
      <c r="E36" s="2" t="s">
        <v>144</v>
      </c>
      <c r="F36" s="6" t="s">
        <v>145</v>
      </c>
      <c r="G36" s="6">
        <v>1881304582</v>
      </c>
      <c r="H36" s="530" t="s">
        <v>18</v>
      </c>
      <c r="K36" s="334" t="s">
        <v>146</v>
      </c>
      <c r="L36" s="1">
        <v>400</v>
      </c>
      <c r="M36" s="1">
        <v>200</v>
      </c>
      <c r="N36" s="10"/>
      <c r="O36" s="11" t="s">
        <v>32</v>
      </c>
    </row>
    <row r="37" spans="1:15">
      <c r="A37" s="512"/>
      <c r="B37" s="512"/>
      <c r="C37" s="572"/>
      <c r="D37" s="6">
        <v>5</v>
      </c>
      <c r="E37" s="2" t="s">
        <v>147</v>
      </c>
      <c r="F37" s="6" t="s">
        <v>148</v>
      </c>
      <c r="G37" s="6">
        <v>18813043771</v>
      </c>
      <c r="H37" s="531"/>
      <c r="K37" s="334" t="s">
        <v>149</v>
      </c>
      <c r="L37" s="1">
        <v>400</v>
      </c>
      <c r="M37" s="1">
        <v>150</v>
      </c>
      <c r="N37" s="10"/>
      <c r="O37" s="11" t="s">
        <v>24</v>
      </c>
    </row>
    <row r="38" spans="1:15">
      <c r="A38" s="512"/>
      <c r="B38" s="512"/>
      <c r="C38" s="571" t="s">
        <v>150</v>
      </c>
      <c r="D38" s="6">
        <v>5</v>
      </c>
      <c r="E38" s="2" t="s">
        <v>151</v>
      </c>
      <c r="F38" s="6" t="s">
        <v>152</v>
      </c>
      <c r="G38" s="6">
        <v>15600562034</v>
      </c>
      <c r="H38" s="530" t="s">
        <v>18</v>
      </c>
      <c r="K38" s="334" t="s">
        <v>153</v>
      </c>
      <c r="L38" s="1">
        <v>460</v>
      </c>
      <c r="M38" s="1">
        <v>300</v>
      </c>
      <c r="N38" s="10"/>
      <c r="O38" s="11" t="s">
        <v>154</v>
      </c>
    </row>
    <row r="39" spans="1:15">
      <c r="A39" s="512"/>
      <c r="B39" s="512"/>
      <c r="C39" s="572"/>
      <c r="D39" s="6">
        <v>1</v>
      </c>
      <c r="E39" s="2" t="s">
        <v>155</v>
      </c>
      <c r="F39" s="6" t="s">
        <v>152</v>
      </c>
      <c r="G39" s="6">
        <v>15600562034</v>
      </c>
      <c r="H39" s="531"/>
      <c r="K39" s="334" t="s">
        <v>156</v>
      </c>
      <c r="L39" s="1">
        <v>660</v>
      </c>
      <c r="M39" s="1">
        <v>300</v>
      </c>
      <c r="N39" s="10"/>
      <c r="O39" s="11" t="s">
        <v>157</v>
      </c>
    </row>
    <row r="40" spans="1:15" ht="22.5">
      <c r="A40" s="512"/>
      <c r="B40" s="512"/>
      <c r="C40" s="571" t="s">
        <v>158</v>
      </c>
      <c r="D40" s="6">
        <v>1</v>
      </c>
      <c r="E40" s="2" t="s">
        <v>159</v>
      </c>
      <c r="F40" s="6" t="s">
        <v>160</v>
      </c>
      <c r="G40" s="6" t="s">
        <v>161</v>
      </c>
      <c r="H40" s="530" t="s">
        <v>18</v>
      </c>
      <c r="K40" s="334" t="s">
        <v>162</v>
      </c>
      <c r="L40" s="1">
        <v>600</v>
      </c>
      <c r="M40" s="1">
        <v>400</v>
      </c>
      <c r="N40" s="10"/>
      <c r="O40" s="11" t="s">
        <v>163</v>
      </c>
    </row>
    <row r="41" spans="1:15">
      <c r="A41" s="512"/>
      <c r="B41" s="512"/>
      <c r="C41" s="572"/>
      <c r="D41" s="6">
        <v>2</v>
      </c>
      <c r="E41" s="2" t="s">
        <v>164</v>
      </c>
      <c r="F41" s="6" t="s">
        <v>165</v>
      </c>
      <c r="G41" s="6" t="s">
        <v>166</v>
      </c>
      <c r="H41" s="531"/>
      <c r="K41" s="334" t="s">
        <v>167</v>
      </c>
      <c r="L41" s="1">
        <v>500</v>
      </c>
      <c r="M41" s="1">
        <v>300</v>
      </c>
      <c r="N41" s="10"/>
      <c r="O41" s="35" t="s">
        <v>168</v>
      </c>
    </row>
    <row r="42" spans="1:15">
      <c r="A42" s="512"/>
      <c r="B42" s="512"/>
      <c r="C42" s="571" t="s">
        <v>169</v>
      </c>
      <c r="D42" s="6">
        <v>1</v>
      </c>
      <c r="E42" s="2" t="s">
        <v>170</v>
      </c>
      <c r="F42" s="6" t="s">
        <v>171</v>
      </c>
      <c r="G42" s="6">
        <v>15120098440</v>
      </c>
      <c r="H42" s="530" t="s">
        <v>18</v>
      </c>
      <c r="K42" s="334" t="s">
        <v>172</v>
      </c>
      <c r="L42" s="1">
        <v>400</v>
      </c>
      <c r="M42" s="1">
        <v>260</v>
      </c>
      <c r="N42" s="10"/>
      <c r="O42" s="35" t="s">
        <v>173</v>
      </c>
    </row>
    <row r="43" spans="1:15">
      <c r="A43" s="512"/>
      <c r="B43" s="512"/>
      <c r="C43" s="572"/>
      <c r="D43" s="6" t="s">
        <v>174</v>
      </c>
      <c r="E43" s="2" t="s">
        <v>175</v>
      </c>
      <c r="F43" s="6" t="s">
        <v>171</v>
      </c>
      <c r="G43" s="6">
        <v>15120098440</v>
      </c>
      <c r="H43" s="531"/>
      <c r="K43" s="334" t="s">
        <v>176</v>
      </c>
      <c r="L43" s="1">
        <v>400</v>
      </c>
      <c r="M43" s="1">
        <v>200</v>
      </c>
      <c r="N43" s="10"/>
      <c r="O43" s="11" t="s">
        <v>177</v>
      </c>
    </row>
    <row r="44" spans="1:15">
      <c r="A44" s="512"/>
      <c r="B44" s="512"/>
      <c r="C44" s="6" t="s">
        <v>178</v>
      </c>
      <c r="D44" s="6">
        <v>1</v>
      </c>
      <c r="E44" s="2" t="s">
        <v>179</v>
      </c>
      <c r="F44" s="6" t="s">
        <v>180</v>
      </c>
      <c r="G44" s="6">
        <v>15120098403</v>
      </c>
      <c r="H44" s="336" t="s">
        <v>18</v>
      </c>
      <c r="K44" s="334" t="s">
        <v>181</v>
      </c>
      <c r="L44" s="1">
        <v>200</v>
      </c>
      <c r="M44" s="1">
        <v>260</v>
      </c>
      <c r="N44" s="10"/>
      <c r="O44" s="11" t="s">
        <v>182</v>
      </c>
    </row>
    <row r="45" spans="1:15">
      <c r="A45" s="512"/>
      <c r="B45" s="512"/>
      <c r="C45" s="571" t="s">
        <v>183</v>
      </c>
      <c r="D45" s="6">
        <v>2</v>
      </c>
      <c r="E45" s="2" t="s">
        <v>184</v>
      </c>
      <c r="F45" s="6" t="s">
        <v>185</v>
      </c>
      <c r="G45" s="6">
        <v>15652955494</v>
      </c>
      <c r="H45" s="530" t="s">
        <v>18</v>
      </c>
      <c r="K45" s="334" t="s">
        <v>186</v>
      </c>
      <c r="L45" s="1">
        <v>756</v>
      </c>
      <c r="M45" s="1">
        <v>300</v>
      </c>
      <c r="N45" s="10"/>
      <c r="O45" s="11" t="s">
        <v>187</v>
      </c>
    </row>
    <row r="46" spans="1:15">
      <c r="A46" s="512"/>
      <c r="B46" s="512"/>
      <c r="C46" s="572"/>
      <c r="D46" s="6">
        <v>1</v>
      </c>
      <c r="E46" s="2" t="s">
        <v>188</v>
      </c>
      <c r="F46" s="6" t="s">
        <v>185</v>
      </c>
      <c r="G46" s="6">
        <v>15652955494</v>
      </c>
      <c r="H46" s="531"/>
      <c r="K46" s="334" t="s">
        <v>189</v>
      </c>
      <c r="L46" s="1">
        <v>460</v>
      </c>
      <c r="M46" s="1">
        <v>200</v>
      </c>
      <c r="N46" s="10"/>
      <c r="O46" s="11" t="s">
        <v>190</v>
      </c>
    </row>
    <row r="47" spans="1:15">
      <c r="A47" s="512"/>
      <c r="B47" s="512"/>
      <c r="C47" s="571" t="s">
        <v>191</v>
      </c>
      <c r="D47" s="6">
        <v>4</v>
      </c>
      <c r="E47" s="2" t="s">
        <v>192</v>
      </c>
      <c r="F47" s="6" t="s">
        <v>193</v>
      </c>
      <c r="G47" s="6">
        <v>18811471713</v>
      </c>
      <c r="H47" s="530" t="s">
        <v>18</v>
      </c>
      <c r="L47" s="1">
        <v>0</v>
      </c>
      <c r="M47" s="76" t="s">
        <v>194</v>
      </c>
      <c r="N47" s="10"/>
      <c r="O47" s="11" t="s">
        <v>195</v>
      </c>
    </row>
    <row r="48" spans="1:15">
      <c r="A48" s="512"/>
      <c r="B48" s="512"/>
      <c r="C48" s="572"/>
      <c r="D48" s="6">
        <v>5</v>
      </c>
      <c r="E48" s="2" t="s">
        <v>196</v>
      </c>
      <c r="F48" s="6" t="s">
        <v>193</v>
      </c>
      <c r="G48" s="6">
        <v>18811471713</v>
      </c>
      <c r="H48" s="531"/>
      <c r="K48" s="334" t="s">
        <v>197</v>
      </c>
      <c r="L48" s="1">
        <v>0</v>
      </c>
      <c r="M48" s="1">
        <v>150</v>
      </c>
      <c r="N48" s="10"/>
      <c r="O48" s="35" t="s">
        <v>198</v>
      </c>
    </row>
    <row r="49" spans="1:15">
      <c r="A49" s="512"/>
      <c r="B49" s="512"/>
      <c r="C49" s="571" t="s">
        <v>199</v>
      </c>
      <c r="D49" s="6">
        <v>3</v>
      </c>
      <c r="E49" s="2" t="s">
        <v>200</v>
      </c>
      <c r="F49" s="6" t="s">
        <v>201</v>
      </c>
      <c r="G49" s="6">
        <v>17801099630</v>
      </c>
      <c r="H49" s="530" t="s">
        <v>18</v>
      </c>
      <c r="K49" s="334" t="s">
        <v>202</v>
      </c>
      <c r="L49" s="1">
        <v>520</v>
      </c>
      <c r="M49" s="1">
        <v>300</v>
      </c>
      <c r="N49" s="10"/>
      <c r="O49" s="11" t="s">
        <v>203</v>
      </c>
    </row>
    <row r="50" spans="1:15">
      <c r="A50" s="512"/>
      <c r="B50" s="512"/>
      <c r="C50" s="573"/>
      <c r="D50" s="6">
        <v>2</v>
      </c>
      <c r="E50" s="2" t="s">
        <v>204</v>
      </c>
      <c r="F50" s="6" t="s">
        <v>201</v>
      </c>
      <c r="G50" s="6">
        <v>17801099630</v>
      </c>
      <c r="H50" s="531"/>
      <c r="K50" s="334" t="s">
        <v>205</v>
      </c>
      <c r="L50" s="1">
        <v>405</v>
      </c>
      <c r="M50" s="1">
        <v>500</v>
      </c>
      <c r="N50" s="10"/>
      <c r="O50" s="11" t="s">
        <v>206</v>
      </c>
    </row>
    <row r="51" spans="1:15">
      <c r="A51" s="512"/>
      <c r="B51" s="512"/>
      <c r="C51" s="572"/>
      <c r="D51" s="6">
        <v>3</v>
      </c>
      <c r="E51" s="2" t="s">
        <v>207</v>
      </c>
      <c r="F51" s="6" t="s">
        <v>201</v>
      </c>
      <c r="G51" s="6">
        <v>17801099630</v>
      </c>
      <c r="H51" s="531"/>
      <c r="L51" s="1">
        <v>420</v>
      </c>
      <c r="M51" s="76" t="s">
        <v>208</v>
      </c>
      <c r="N51" s="10"/>
      <c r="O51" s="11" t="s">
        <v>209</v>
      </c>
    </row>
    <row r="52" spans="1:15" ht="22.5">
      <c r="A52" s="512"/>
      <c r="B52" s="512"/>
      <c r="C52" s="571" t="s">
        <v>210</v>
      </c>
      <c r="D52" s="6">
        <v>2</v>
      </c>
      <c r="E52" s="2" t="s">
        <v>211</v>
      </c>
      <c r="F52" s="6" t="s">
        <v>212</v>
      </c>
      <c r="G52" s="6">
        <v>15201409877</v>
      </c>
      <c r="H52" s="530" t="s">
        <v>18</v>
      </c>
      <c r="K52" s="334" t="s">
        <v>213</v>
      </c>
      <c r="L52" s="1">
        <v>455</v>
      </c>
      <c r="M52" s="1">
        <v>300</v>
      </c>
      <c r="N52" s="10"/>
      <c r="O52" s="11" t="s">
        <v>214</v>
      </c>
    </row>
    <row r="53" spans="1:15">
      <c r="A53" s="512"/>
      <c r="B53" s="512"/>
      <c r="C53" s="573"/>
      <c r="D53" s="6">
        <v>2</v>
      </c>
      <c r="E53" s="2" t="s">
        <v>215</v>
      </c>
      <c r="F53" s="6" t="s">
        <v>212</v>
      </c>
      <c r="G53" s="6">
        <v>15201409877</v>
      </c>
      <c r="H53" s="531"/>
      <c r="K53" s="334" t="s">
        <v>216</v>
      </c>
      <c r="L53" s="1">
        <v>385</v>
      </c>
      <c r="M53" s="1">
        <v>200</v>
      </c>
      <c r="N53" s="10"/>
      <c r="O53" s="11" t="s">
        <v>217</v>
      </c>
    </row>
    <row r="54" spans="1:15">
      <c r="A54" s="512"/>
      <c r="B54" s="512"/>
      <c r="C54" s="573"/>
      <c r="D54" s="6">
        <v>2</v>
      </c>
      <c r="E54" s="2" t="s">
        <v>218</v>
      </c>
      <c r="F54" s="6" t="s">
        <v>212</v>
      </c>
      <c r="G54" s="6">
        <v>15201409877</v>
      </c>
      <c r="H54" s="531"/>
      <c r="K54" s="334" t="s">
        <v>219</v>
      </c>
      <c r="L54" s="1">
        <v>495</v>
      </c>
      <c r="M54" s="1">
        <v>400</v>
      </c>
      <c r="N54" s="10"/>
      <c r="O54" s="54" t="s">
        <v>220</v>
      </c>
    </row>
    <row r="55" spans="1:15" ht="22.5">
      <c r="A55" s="512"/>
      <c r="B55" s="512"/>
      <c r="C55" s="573"/>
      <c r="D55" s="6">
        <v>2</v>
      </c>
      <c r="E55" s="2" t="s">
        <v>221</v>
      </c>
      <c r="F55" s="6" t="s">
        <v>212</v>
      </c>
      <c r="G55" s="6">
        <v>15201409877</v>
      </c>
      <c r="H55" s="531"/>
      <c r="K55" s="334" t="s">
        <v>222</v>
      </c>
      <c r="L55" s="1">
        <v>620</v>
      </c>
      <c r="M55" s="1">
        <v>200</v>
      </c>
      <c r="N55" s="10"/>
      <c r="O55" s="11" t="s">
        <v>223</v>
      </c>
    </row>
    <row r="56" spans="1:15">
      <c r="A56" s="512"/>
      <c r="B56" s="512"/>
      <c r="C56" s="573"/>
      <c r="D56" s="6">
        <v>2</v>
      </c>
      <c r="E56" s="2" t="s">
        <v>224</v>
      </c>
      <c r="F56" s="6" t="s">
        <v>212</v>
      </c>
      <c r="G56" s="6">
        <v>15201409877</v>
      </c>
      <c r="H56" s="531"/>
      <c r="L56" s="1">
        <v>315</v>
      </c>
      <c r="M56" s="76" t="s">
        <v>225</v>
      </c>
      <c r="N56" s="10"/>
      <c r="O56" s="11" t="s">
        <v>226</v>
      </c>
    </row>
    <row r="57" spans="1:15">
      <c r="A57" s="512"/>
      <c r="B57" s="512"/>
      <c r="C57" s="572"/>
      <c r="D57" s="6">
        <v>1</v>
      </c>
      <c r="E57" s="2" t="s">
        <v>227</v>
      </c>
      <c r="F57" s="6" t="s">
        <v>212</v>
      </c>
      <c r="G57" s="6">
        <v>15201409877</v>
      </c>
      <c r="H57" s="531"/>
      <c r="L57" s="1">
        <v>345</v>
      </c>
      <c r="M57" s="76" t="s">
        <v>228</v>
      </c>
      <c r="N57" s="10"/>
      <c r="O57" s="11" t="s">
        <v>229</v>
      </c>
    </row>
    <row r="58" spans="1:15">
      <c r="A58" s="512" t="s">
        <v>230</v>
      </c>
      <c r="B58" s="512">
        <v>25</v>
      </c>
      <c r="C58" s="571" t="s">
        <v>231</v>
      </c>
      <c r="D58" s="6">
        <v>4</v>
      </c>
      <c r="E58" s="2" t="s">
        <v>232</v>
      </c>
      <c r="F58" s="6" t="s">
        <v>233</v>
      </c>
      <c r="G58" s="338" t="s">
        <v>234</v>
      </c>
      <c r="H58" s="515" t="s">
        <v>18</v>
      </c>
      <c r="K58" s="334" t="s">
        <v>235</v>
      </c>
      <c r="L58" s="1">
        <v>580</v>
      </c>
      <c r="M58" s="1">
        <v>500</v>
      </c>
      <c r="N58" s="10"/>
      <c r="O58" s="11" t="s">
        <v>236</v>
      </c>
    </row>
    <row r="59" spans="1:15">
      <c r="A59" s="512"/>
      <c r="B59" s="512"/>
      <c r="C59" s="573"/>
      <c r="D59" s="6">
        <v>1</v>
      </c>
      <c r="E59" s="2" t="s">
        <v>237</v>
      </c>
      <c r="F59" s="6" t="s">
        <v>233</v>
      </c>
      <c r="G59" s="338" t="s">
        <v>234</v>
      </c>
      <c r="H59" s="516"/>
      <c r="K59" s="334" t="s">
        <v>238</v>
      </c>
      <c r="L59" s="1">
        <v>590</v>
      </c>
      <c r="M59" s="1">
        <v>300</v>
      </c>
      <c r="N59" s="10"/>
      <c r="O59" s="35" t="s">
        <v>239</v>
      </c>
    </row>
    <row r="60" spans="1:15">
      <c r="A60" s="512"/>
      <c r="B60" s="512"/>
      <c r="C60" s="573"/>
      <c r="D60" s="6">
        <v>2</v>
      </c>
      <c r="E60" s="2" t="s">
        <v>240</v>
      </c>
      <c r="F60" s="6" t="s">
        <v>233</v>
      </c>
      <c r="G60" s="338" t="s">
        <v>234</v>
      </c>
      <c r="H60" s="516"/>
      <c r="K60" s="334" t="s">
        <v>241</v>
      </c>
      <c r="L60" s="1">
        <v>1000</v>
      </c>
      <c r="M60" s="1">
        <v>1000</v>
      </c>
      <c r="N60" s="10"/>
      <c r="O60" s="11" t="s">
        <v>242</v>
      </c>
    </row>
    <row r="61" spans="1:15" ht="22.5">
      <c r="A61" s="512"/>
      <c r="B61" s="512"/>
      <c r="C61" s="573"/>
      <c r="D61" s="6">
        <v>1</v>
      </c>
      <c r="E61" s="2" t="s">
        <v>243</v>
      </c>
      <c r="F61" s="6" t="s">
        <v>233</v>
      </c>
      <c r="G61" s="338" t="s">
        <v>234</v>
      </c>
      <c r="H61" s="516"/>
      <c r="L61" s="1">
        <v>316</v>
      </c>
      <c r="M61" s="76" t="s">
        <v>244</v>
      </c>
      <c r="N61" s="10"/>
      <c r="O61" s="11" t="s">
        <v>245</v>
      </c>
    </row>
    <row r="62" spans="1:15" ht="22.5">
      <c r="A62" s="512"/>
      <c r="B62" s="512"/>
      <c r="C62" s="572"/>
      <c r="D62" s="6">
        <v>3</v>
      </c>
      <c r="E62" s="2" t="s">
        <v>246</v>
      </c>
      <c r="F62" s="6" t="s">
        <v>233</v>
      </c>
      <c r="G62" s="338" t="s">
        <v>234</v>
      </c>
      <c r="H62" s="516"/>
      <c r="K62" s="334" t="s">
        <v>247</v>
      </c>
      <c r="L62" s="1">
        <v>368</v>
      </c>
      <c r="M62" s="1">
        <v>300</v>
      </c>
      <c r="N62" s="10"/>
      <c r="O62" s="11" t="s">
        <v>248</v>
      </c>
    </row>
    <row r="63" spans="1:15">
      <c r="A63" s="512"/>
      <c r="B63" s="512"/>
      <c r="C63" s="571" t="s">
        <v>249</v>
      </c>
      <c r="D63" s="6">
        <v>3</v>
      </c>
      <c r="E63" s="2" t="s">
        <v>250</v>
      </c>
      <c r="F63" s="6" t="s">
        <v>251</v>
      </c>
      <c r="G63" s="338" t="s">
        <v>252</v>
      </c>
      <c r="H63" s="515" t="s">
        <v>18</v>
      </c>
      <c r="K63" s="334" t="s">
        <v>253</v>
      </c>
      <c r="L63" s="1">
        <v>230</v>
      </c>
      <c r="M63" s="1">
        <v>200</v>
      </c>
      <c r="N63" s="10"/>
      <c r="O63" s="11" t="s">
        <v>236</v>
      </c>
    </row>
    <row r="64" spans="1:15">
      <c r="A64" s="512"/>
      <c r="B64" s="512"/>
      <c r="C64" s="573"/>
      <c r="D64" s="6">
        <v>2</v>
      </c>
      <c r="E64" s="2" t="s">
        <v>254</v>
      </c>
      <c r="F64" s="6" t="s">
        <v>251</v>
      </c>
      <c r="G64" s="338" t="s">
        <v>252</v>
      </c>
      <c r="H64" s="516"/>
      <c r="K64" s="334" t="s">
        <v>255</v>
      </c>
      <c r="L64" s="1">
        <v>220</v>
      </c>
      <c r="M64" s="1">
        <v>240</v>
      </c>
      <c r="N64" s="10"/>
      <c r="O64" s="11" t="s">
        <v>98</v>
      </c>
    </row>
    <row r="65" spans="1:15">
      <c r="A65" s="512"/>
      <c r="B65" s="512"/>
      <c r="C65" s="573"/>
      <c r="D65" s="6">
        <v>4</v>
      </c>
      <c r="E65" s="2" t="s">
        <v>256</v>
      </c>
      <c r="F65" s="6" t="s">
        <v>251</v>
      </c>
      <c r="G65" s="338" t="s">
        <v>252</v>
      </c>
      <c r="H65" s="516"/>
      <c r="K65" s="334" t="s">
        <v>257</v>
      </c>
      <c r="L65" s="1">
        <v>690</v>
      </c>
      <c r="M65" s="1">
        <v>400</v>
      </c>
      <c r="N65" s="10"/>
      <c r="O65" s="11" t="s">
        <v>258</v>
      </c>
    </row>
    <row r="66" spans="1:15" ht="22.5">
      <c r="A66" s="512"/>
      <c r="B66" s="512"/>
      <c r="C66" s="572"/>
      <c r="D66" s="6">
        <v>1</v>
      </c>
      <c r="E66" s="2" t="s">
        <v>259</v>
      </c>
      <c r="F66" s="6" t="s">
        <v>251</v>
      </c>
      <c r="G66" s="338" t="s">
        <v>252</v>
      </c>
      <c r="H66" s="516"/>
      <c r="K66" s="334" t="s">
        <v>260</v>
      </c>
      <c r="L66" s="1">
        <v>476.5</v>
      </c>
      <c r="M66" s="1">
        <v>200</v>
      </c>
      <c r="N66" s="10"/>
      <c r="O66" s="35" t="s">
        <v>261</v>
      </c>
    </row>
    <row r="67" spans="1:15">
      <c r="A67" s="512"/>
      <c r="B67" s="512"/>
      <c r="C67" s="571" t="s">
        <v>262</v>
      </c>
      <c r="D67" s="6">
        <v>1</v>
      </c>
      <c r="E67" s="2" t="s">
        <v>263</v>
      </c>
      <c r="F67" s="6" t="s">
        <v>264</v>
      </c>
      <c r="G67" s="338" t="s">
        <v>265</v>
      </c>
      <c r="H67" s="515" t="s">
        <v>18</v>
      </c>
      <c r="K67" s="334" t="s">
        <v>266</v>
      </c>
      <c r="L67" s="1">
        <v>1238</v>
      </c>
      <c r="M67" s="1">
        <v>900</v>
      </c>
      <c r="N67" s="10"/>
      <c r="O67" s="11" t="s">
        <v>267</v>
      </c>
    </row>
    <row r="68" spans="1:15">
      <c r="A68" s="512"/>
      <c r="B68" s="512"/>
      <c r="C68" s="573"/>
      <c r="D68" s="6">
        <v>5</v>
      </c>
      <c r="E68" s="2" t="s">
        <v>268</v>
      </c>
      <c r="F68" s="6" t="s">
        <v>264</v>
      </c>
      <c r="G68" s="338" t="s">
        <v>265</v>
      </c>
      <c r="H68" s="516"/>
      <c r="L68" s="1">
        <v>400</v>
      </c>
      <c r="M68" s="76" t="s">
        <v>269</v>
      </c>
      <c r="N68" s="10"/>
      <c r="O68" s="11"/>
    </row>
    <row r="69" spans="1:15">
      <c r="A69" s="512"/>
      <c r="B69" s="512"/>
      <c r="C69" s="572"/>
      <c r="D69" s="6">
        <v>3</v>
      </c>
      <c r="E69" s="2" t="s">
        <v>270</v>
      </c>
      <c r="F69" s="6" t="s">
        <v>264</v>
      </c>
      <c r="G69" s="338" t="s">
        <v>265</v>
      </c>
      <c r="H69" s="516"/>
      <c r="K69" s="334" t="s">
        <v>271</v>
      </c>
      <c r="L69" s="1">
        <v>492</v>
      </c>
      <c r="M69" s="1">
        <v>200</v>
      </c>
      <c r="N69" s="10"/>
      <c r="O69" s="11" t="s">
        <v>272</v>
      </c>
    </row>
    <row r="70" spans="1:15">
      <c r="A70" s="512"/>
      <c r="B70" s="512"/>
      <c r="C70" s="571" t="s">
        <v>273</v>
      </c>
      <c r="D70" s="6">
        <v>2</v>
      </c>
      <c r="E70" s="2" t="s">
        <v>274</v>
      </c>
      <c r="F70" s="6" t="s">
        <v>275</v>
      </c>
      <c r="G70" s="338" t="s">
        <v>276</v>
      </c>
      <c r="H70" s="515" t="s">
        <v>18</v>
      </c>
      <c r="K70" s="334" t="s">
        <v>277</v>
      </c>
      <c r="L70" s="1">
        <v>936</v>
      </c>
      <c r="M70" s="1">
        <v>600</v>
      </c>
      <c r="N70" s="10"/>
      <c r="O70" s="11" t="s">
        <v>37</v>
      </c>
    </row>
    <row r="71" spans="1:15" ht="22.5">
      <c r="A71" s="512"/>
      <c r="B71" s="512"/>
      <c r="C71" s="573"/>
      <c r="D71" s="6">
        <v>3</v>
      </c>
      <c r="E71" s="2" t="s">
        <v>278</v>
      </c>
      <c r="F71" s="6" t="s">
        <v>275</v>
      </c>
      <c r="G71" s="338" t="s">
        <v>276</v>
      </c>
      <c r="H71" s="516"/>
      <c r="L71" s="1">
        <v>896</v>
      </c>
      <c r="M71" s="76" t="s">
        <v>279</v>
      </c>
      <c r="N71" s="10"/>
      <c r="O71" s="11" t="s">
        <v>280</v>
      </c>
    </row>
    <row r="72" spans="1:15">
      <c r="A72" s="512"/>
      <c r="B72" s="512"/>
      <c r="C72" s="572"/>
      <c r="D72" s="6">
        <v>5</v>
      </c>
      <c r="E72" s="2" t="s">
        <v>281</v>
      </c>
      <c r="F72" s="6" t="s">
        <v>275</v>
      </c>
      <c r="G72" s="338" t="s">
        <v>276</v>
      </c>
      <c r="H72" s="516"/>
      <c r="K72" s="334" t="s">
        <v>282</v>
      </c>
      <c r="L72" s="1">
        <v>485</v>
      </c>
      <c r="M72" s="1">
        <v>400</v>
      </c>
      <c r="N72" s="10"/>
      <c r="O72" s="11" t="s">
        <v>283</v>
      </c>
    </row>
    <row r="73" spans="1:15" ht="22.5">
      <c r="A73" s="512"/>
      <c r="B73" s="512"/>
      <c r="C73" s="571" t="s">
        <v>284</v>
      </c>
      <c r="D73" s="6">
        <v>1</v>
      </c>
      <c r="E73" s="2" t="s">
        <v>285</v>
      </c>
      <c r="F73" s="6" t="s">
        <v>286</v>
      </c>
      <c r="G73" s="338" t="s">
        <v>287</v>
      </c>
      <c r="H73" s="515" t="s">
        <v>18</v>
      </c>
      <c r="K73" s="334" t="s">
        <v>288</v>
      </c>
      <c r="L73" s="1">
        <v>452</v>
      </c>
      <c r="M73" s="1">
        <v>300</v>
      </c>
      <c r="N73" s="10"/>
      <c r="O73" s="11" t="s">
        <v>289</v>
      </c>
    </row>
    <row r="74" spans="1:15" ht="22.5">
      <c r="A74" s="512"/>
      <c r="B74" s="512"/>
      <c r="C74" s="573"/>
      <c r="D74" s="6">
        <v>2</v>
      </c>
      <c r="E74" s="2" t="s">
        <v>290</v>
      </c>
      <c r="F74" s="6" t="s">
        <v>286</v>
      </c>
      <c r="G74" s="338" t="s">
        <v>287</v>
      </c>
      <c r="H74" s="516"/>
      <c r="K74" s="334" t="s">
        <v>291</v>
      </c>
      <c r="L74" s="1">
        <v>350</v>
      </c>
      <c r="M74" s="1">
        <v>350</v>
      </c>
      <c r="N74" s="10"/>
      <c r="O74" s="11" t="s">
        <v>32</v>
      </c>
    </row>
    <row r="75" spans="1:15" ht="22.5">
      <c r="A75" s="512"/>
      <c r="B75" s="512"/>
      <c r="C75" s="572"/>
      <c r="D75" s="6">
        <v>3</v>
      </c>
      <c r="E75" s="2" t="s">
        <v>292</v>
      </c>
      <c r="F75" s="6" t="s">
        <v>286</v>
      </c>
      <c r="G75" s="338" t="s">
        <v>287</v>
      </c>
      <c r="H75" s="516"/>
      <c r="K75" s="334" t="s">
        <v>293</v>
      </c>
      <c r="L75" s="1">
        <v>500</v>
      </c>
      <c r="M75" s="1">
        <v>400</v>
      </c>
      <c r="N75" s="10"/>
      <c r="O75" s="11" t="s">
        <v>294</v>
      </c>
    </row>
    <row r="76" spans="1:15">
      <c r="A76" s="512"/>
      <c r="B76" s="512"/>
      <c r="C76" s="571" t="s">
        <v>295</v>
      </c>
      <c r="D76" s="6">
        <v>3</v>
      </c>
      <c r="E76" s="2" t="s">
        <v>296</v>
      </c>
      <c r="F76" s="6" t="s">
        <v>297</v>
      </c>
      <c r="G76" s="338" t="s">
        <v>298</v>
      </c>
      <c r="H76" s="515" t="s">
        <v>18</v>
      </c>
      <c r="K76" s="334" t="s">
        <v>299</v>
      </c>
      <c r="L76" s="1">
        <v>120</v>
      </c>
      <c r="M76" s="1">
        <v>120</v>
      </c>
      <c r="N76" s="10"/>
      <c r="O76" s="11" t="s">
        <v>294</v>
      </c>
    </row>
    <row r="77" spans="1:15">
      <c r="A77" s="512"/>
      <c r="B77" s="512"/>
      <c r="C77" s="572"/>
      <c r="D77" s="6">
        <v>5</v>
      </c>
      <c r="E77" s="2" t="s">
        <v>268</v>
      </c>
      <c r="F77" s="6" t="s">
        <v>297</v>
      </c>
      <c r="G77" s="338" t="s">
        <v>298</v>
      </c>
      <c r="H77" s="516"/>
      <c r="K77" s="334" t="s">
        <v>300</v>
      </c>
      <c r="L77" s="1">
        <v>400</v>
      </c>
      <c r="M77" s="1">
        <v>400</v>
      </c>
      <c r="N77" s="10"/>
      <c r="O77" s="11" t="s">
        <v>301</v>
      </c>
    </row>
    <row r="78" spans="1:15">
      <c r="A78" s="512"/>
      <c r="B78" s="512"/>
      <c r="C78" s="571" t="s">
        <v>302</v>
      </c>
      <c r="D78" s="6">
        <v>1</v>
      </c>
      <c r="E78" s="2" t="s">
        <v>303</v>
      </c>
      <c r="F78" s="6" t="s">
        <v>304</v>
      </c>
      <c r="G78" s="338" t="s">
        <v>305</v>
      </c>
      <c r="H78" s="515" t="s">
        <v>18</v>
      </c>
      <c r="K78" s="334" t="s">
        <v>306</v>
      </c>
      <c r="L78" s="1">
        <v>210</v>
      </c>
      <c r="M78" s="1">
        <v>200</v>
      </c>
      <c r="N78" s="10"/>
      <c r="O78" s="30" t="s">
        <v>307</v>
      </c>
    </row>
    <row r="79" spans="1:15">
      <c r="A79" s="512"/>
      <c r="B79" s="512"/>
      <c r="C79" s="572"/>
      <c r="D79" s="6">
        <v>4</v>
      </c>
      <c r="E79" s="2" t="s">
        <v>308</v>
      </c>
      <c r="F79" s="6" t="s">
        <v>304</v>
      </c>
      <c r="G79" s="338" t="s">
        <v>305</v>
      </c>
      <c r="H79" s="516"/>
      <c r="K79" s="334" t="s">
        <v>309</v>
      </c>
      <c r="L79" s="1">
        <v>600</v>
      </c>
      <c r="M79" s="1">
        <v>500</v>
      </c>
      <c r="N79" s="10"/>
      <c r="O79" s="11" t="s">
        <v>294</v>
      </c>
    </row>
    <row r="80" spans="1:15">
      <c r="A80" s="512"/>
      <c r="B80" s="512"/>
      <c r="C80" s="571" t="s">
        <v>310</v>
      </c>
      <c r="D80" s="6">
        <v>3</v>
      </c>
      <c r="E80" s="2" t="s">
        <v>311</v>
      </c>
      <c r="F80" s="6" t="s">
        <v>312</v>
      </c>
      <c r="G80" s="338" t="s">
        <v>313</v>
      </c>
      <c r="H80" s="515" t="s">
        <v>18</v>
      </c>
      <c r="K80" s="334" t="s">
        <v>314</v>
      </c>
      <c r="L80" s="1">
        <v>120</v>
      </c>
      <c r="M80" s="1">
        <v>120</v>
      </c>
      <c r="N80" s="10"/>
      <c r="O80" s="11" t="s">
        <v>110</v>
      </c>
    </row>
    <row r="81" spans="1:15">
      <c r="A81" s="512"/>
      <c r="B81" s="512"/>
      <c r="C81" s="572"/>
      <c r="D81" s="6">
        <v>1</v>
      </c>
      <c r="E81" s="2" t="s">
        <v>315</v>
      </c>
      <c r="F81" s="6" t="s">
        <v>312</v>
      </c>
      <c r="G81" s="338" t="s">
        <v>313</v>
      </c>
      <c r="H81" s="516"/>
      <c r="K81" s="334" t="s">
        <v>316</v>
      </c>
      <c r="L81" s="1">
        <v>240</v>
      </c>
      <c r="M81" s="1">
        <v>240</v>
      </c>
      <c r="N81" s="10"/>
      <c r="O81" s="11" t="s">
        <v>214</v>
      </c>
    </row>
    <row r="82" spans="1:15">
      <c r="A82" s="512"/>
      <c r="B82" s="512"/>
      <c r="C82" s="571" t="s">
        <v>317</v>
      </c>
      <c r="D82" s="6">
        <v>1</v>
      </c>
      <c r="E82" s="2" t="s">
        <v>34</v>
      </c>
      <c r="F82" s="6" t="s">
        <v>318</v>
      </c>
      <c r="G82" s="338" t="s">
        <v>319</v>
      </c>
      <c r="H82" s="515" t="s">
        <v>18</v>
      </c>
      <c r="K82" s="334" t="s">
        <v>320</v>
      </c>
      <c r="L82" s="1">
        <v>390</v>
      </c>
      <c r="M82" s="1">
        <v>200</v>
      </c>
      <c r="N82" s="10"/>
      <c r="O82" s="11" t="s">
        <v>321</v>
      </c>
    </row>
    <row r="83" spans="1:15">
      <c r="A83" s="512"/>
      <c r="B83" s="512"/>
      <c r="C83" s="573"/>
      <c r="D83" s="6">
        <v>2</v>
      </c>
      <c r="E83" s="2" t="s">
        <v>322</v>
      </c>
      <c r="F83" s="6" t="s">
        <v>318</v>
      </c>
      <c r="G83" s="338" t="s">
        <v>319</v>
      </c>
      <c r="H83" s="516"/>
      <c r="K83" s="334" t="s">
        <v>323</v>
      </c>
      <c r="L83" s="1">
        <v>572</v>
      </c>
      <c r="M83" s="1">
        <v>300</v>
      </c>
      <c r="N83" s="10"/>
      <c r="O83" s="11" t="s">
        <v>294</v>
      </c>
    </row>
    <row r="84" spans="1:15">
      <c r="A84" s="512"/>
      <c r="B84" s="512"/>
      <c r="C84" s="572"/>
      <c r="D84" s="6">
        <v>3</v>
      </c>
      <c r="E84" s="2" t="s">
        <v>296</v>
      </c>
      <c r="F84" s="6" t="s">
        <v>318</v>
      </c>
      <c r="G84" s="338" t="s">
        <v>319</v>
      </c>
      <c r="H84" s="516"/>
      <c r="K84" s="334" t="s">
        <v>324</v>
      </c>
      <c r="L84" s="1">
        <v>650</v>
      </c>
      <c r="M84" s="1">
        <v>500</v>
      </c>
      <c r="N84" s="10"/>
      <c r="O84" s="35" t="s">
        <v>261</v>
      </c>
    </row>
    <row r="85" spans="1:15" ht="22.5">
      <c r="A85" s="512"/>
      <c r="B85" s="512"/>
      <c r="C85" s="6" t="s">
        <v>325</v>
      </c>
      <c r="D85" s="6">
        <v>1</v>
      </c>
      <c r="E85" s="2" t="s">
        <v>326</v>
      </c>
      <c r="F85" s="6" t="s">
        <v>327</v>
      </c>
      <c r="G85" s="338" t="s">
        <v>328</v>
      </c>
      <c r="H85" s="339" t="s">
        <v>18</v>
      </c>
      <c r="K85" s="334" t="s">
        <v>329</v>
      </c>
      <c r="L85" s="1">
        <v>700</v>
      </c>
      <c r="M85" s="1">
        <v>500</v>
      </c>
      <c r="N85" s="10"/>
      <c r="O85" s="11" t="s">
        <v>88</v>
      </c>
    </row>
    <row r="86" spans="1:15">
      <c r="B86" s="1">
        <f>25/28</f>
        <v>0.8928571428571429</v>
      </c>
      <c r="C86" s="342"/>
      <c r="D86" s="342"/>
      <c r="E86" s="99"/>
      <c r="F86" s="6"/>
      <c r="G86" s="343"/>
      <c r="H86" s="344"/>
      <c r="K86" s="334" t="s">
        <v>330</v>
      </c>
      <c r="L86" s="1"/>
      <c r="M86" s="1"/>
      <c r="N86" s="10"/>
      <c r="O86" s="11"/>
    </row>
    <row r="87" spans="1:15">
      <c r="A87" s="512" t="s">
        <v>331</v>
      </c>
      <c r="B87" s="512"/>
      <c r="C87" s="585" t="s">
        <v>332</v>
      </c>
      <c r="D87" s="27">
        <v>1</v>
      </c>
      <c r="E87" s="27" t="s">
        <v>34</v>
      </c>
      <c r="F87" s="6" t="s">
        <v>333</v>
      </c>
      <c r="G87" s="529" t="s">
        <v>334</v>
      </c>
      <c r="H87" s="491" t="s">
        <v>18</v>
      </c>
      <c r="K87" s="334" t="s">
        <v>335</v>
      </c>
      <c r="L87" s="1">
        <v>340</v>
      </c>
      <c r="M87" s="1">
        <v>400</v>
      </c>
      <c r="N87" s="10"/>
      <c r="O87" s="35" t="s">
        <v>336</v>
      </c>
    </row>
    <row r="88" spans="1:15">
      <c r="A88" s="512"/>
      <c r="B88" s="512"/>
      <c r="C88" s="585"/>
      <c r="D88" s="27">
        <v>2</v>
      </c>
      <c r="E88" s="27" t="s">
        <v>337</v>
      </c>
      <c r="F88" s="6"/>
      <c r="G88" s="529"/>
      <c r="H88" s="492"/>
      <c r="K88" s="334" t="s">
        <v>338</v>
      </c>
      <c r="L88" s="1">
        <v>660</v>
      </c>
      <c r="M88" s="1">
        <v>500</v>
      </c>
      <c r="N88" s="10"/>
      <c r="O88" s="35" t="s">
        <v>339</v>
      </c>
    </row>
    <row r="89" spans="1:15">
      <c r="A89" s="512"/>
      <c r="B89" s="512"/>
      <c r="C89" s="585"/>
      <c r="D89" s="27">
        <v>3</v>
      </c>
      <c r="E89" s="27" t="s">
        <v>340</v>
      </c>
      <c r="F89" s="6"/>
      <c r="G89" s="529"/>
      <c r="H89" s="492"/>
      <c r="K89" s="334" t="s">
        <v>341</v>
      </c>
      <c r="L89" s="1">
        <v>330</v>
      </c>
      <c r="M89" s="1">
        <v>300</v>
      </c>
      <c r="N89" s="10"/>
      <c r="O89" s="30" t="s">
        <v>342</v>
      </c>
    </row>
    <row r="90" spans="1:15">
      <c r="A90" s="512"/>
      <c r="B90" s="512"/>
      <c r="C90" s="585" t="s">
        <v>343</v>
      </c>
      <c r="D90" s="62">
        <v>1</v>
      </c>
      <c r="E90" s="27" t="s">
        <v>344</v>
      </c>
      <c r="F90" s="6" t="s">
        <v>345</v>
      </c>
      <c r="G90" s="529" t="s">
        <v>346</v>
      </c>
      <c r="H90" s="492"/>
      <c r="K90" s="334" t="s">
        <v>347</v>
      </c>
      <c r="L90" s="1">
        <v>200</v>
      </c>
      <c r="M90" s="1">
        <v>100</v>
      </c>
      <c r="N90" s="10"/>
      <c r="O90" s="35" t="s">
        <v>348</v>
      </c>
    </row>
    <row r="91" spans="1:15">
      <c r="A91" s="512"/>
      <c r="B91" s="512"/>
      <c r="C91" s="585"/>
      <c r="D91" s="27">
        <v>4</v>
      </c>
      <c r="E91" s="27" t="s">
        <v>349</v>
      </c>
      <c r="F91" s="6"/>
      <c r="G91" s="529"/>
      <c r="H91" s="492"/>
      <c r="K91" s="334" t="s">
        <v>350</v>
      </c>
      <c r="L91" s="1">
        <v>1080</v>
      </c>
      <c r="M91" s="1">
        <v>500</v>
      </c>
      <c r="N91" s="10"/>
      <c r="O91" s="11" t="s">
        <v>294</v>
      </c>
    </row>
    <row r="92" spans="1:15">
      <c r="A92" s="512"/>
      <c r="B92" s="512"/>
      <c r="C92" s="585"/>
      <c r="D92" s="27">
        <v>4</v>
      </c>
      <c r="E92" s="27" t="s">
        <v>351</v>
      </c>
      <c r="F92" s="6"/>
      <c r="G92" s="529"/>
      <c r="H92" s="492"/>
      <c r="K92" s="334" t="s">
        <v>352</v>
      </c>
      <c r="L92" s="1">
        <v>700</v>
      </c>
      <c r="M92" s="1">
        <v>300</v>
      </c>
      <c r="N92" s="10"/>
      <c r="O92" s="11" t="s">
        <v>294</v>
      </c>
    </row>
    <row r="93" spans="1:15">
      <c r="A93" s="512"/>
      <c r="B93" s="512"/>
      <c r="C93" s="585" t="s">
        <v>353</v>
      </c>
      <c r="D93" s="27">
        <v>1</v>
      </c>
      <c r="E93" s="27" t="s">
        <v>354</v>
      </c>
      <c r="F93" s="6" t="s">
        <v>355</v>
      </c>
      <c r="G93" s="529" t="s">
        <v>356</v>
      </c>
      <c r="H93" s="491" t="s">
        <v>18</v>
      </c>
      <c r="L93" s="1">
        <v>600</v>
      </c>
      <c r="M93" s="76" t="s">
        <v>357</v>
      </c>
      <c r="N93" s="10"/>
      <c r="O93" s="11" t="s">
        <v>358</v>
      </c>
    </row>
    <row r="94" spans="1:15">
      <c r="A94" s="512"/>
      <c r="B94" s="512"/>
      <c r="C94" s="585"/>
      <c r="D94" s="62">
        <v>1</v>
      </c>
      <c r="E94" s="27" t="s">
        <v>359</v>
      </c>
      <c r="F94" s="6"/>
      <c r="G94" s="529"/>
      <c r="H94" s="492"/>
      <c r="K94" s="334" t="s">
        <v>360</v>
      </c>
      <c r="L94" s="1">
        <v>800</v>
      </c>
      <c r="M94" s="1">
        <v>200</v>
      </c>
      <c r="N94" s="10"/>
      <c r="O94" s="35" t="s">
        <v>361</v>
      </c>
    </row>
    <row r="95" spans="1:15">
      <c r="A95" s="512"/>
      <c r="B95" s="512"/>
      <c r="C95" s="585"/>
      <c r="D95" s="27">
        <v>3</v>
      </c>
      <c r="E95" s="27" t="s">
        <v>362</v>
      </c>
      <c r="F95" s="6"/>
      <c r="G95" s="529"/>
      <c r="H95" s="492"/>
      <c r="L95" s="1">
        <v>600</v>
      </c>
      <c r="M95" s="76" t="s">
        <v>363</v>
      </c>
      <c r="N95" s="10"/>
      <c r="O95" s="11" t="s">
        <v>364</v>
      </c>
    </row>
    <row r="96" spans="1:15">
      <c r="A96" s="512"/>
      <c r="B96" s="512"/>
      <c r="C96" s="585"/>
      <c r="D96" s="27">
        <v>3</v>
      </c>
      <c r="E96" s="27" t="s">
        <v>365</v>
      </c>
      <c r="F96" s="6"/>
      <c r="G96" s="529"/>
      <c r="H96" s="492"/>
      <c r="K96" s="334" t="s">
        <v>366</v>
      </c>
      <c r="L96" s="1">
        <v>900</v>
      </c>
      <c r="M96" s="1">
        <v>600</v>
      </c>
      <c r="N96" s="10"/>
      <c r="O96" s="35" t="s">
        <v>367</v>
      </c>
    </row>
    <row r="97" spans="1:15">
      <c r="A97" s="512"/>
      <c r="B97" s="512"/>
      <c r="C97" s="585"/>
      <c r="D97" s="27">
        <v>3</v>
      </c>
      <c r="E97" s="27" t="s">
        <v>368</v>
      </c>
      <c r="F97" s="6"/>
      <c r="G97" s="529"/>
      <c r="H97" s="492"/>
      <c r="L97" s="1">
        <v>700</v>
      </c>
      <c r="M97" s="76" t="s">
        <v>369</v>
      </c>
      <c r="N97" s="10"/>
      <c r="O97" s="11" t="s">
        <v>370</v>
      </c>
    </row>
    <row r="98" spans="1:15">
      <c r="A98" s="512"/>
      <c r="B98" s="512"/>
      <c r="C98" s="585" t="s">
        <v>371</v>
      </c>
      <c r="D98" s="27">
        <v>1</v>
      </c>
      <c r="E98" s="27" t="s">
        <v>372</v>
      </c>
      <c r="F98" s="6" t="s">
        <v>373</v>
      </c>
      <c r="G98" s="529" t="s">
        <v>374</v>
      </c>
      <c r="H98" s="491" t="s">
        <v>18</v>
      </c>
      <c r="K98" s="334" t="s">
        <v>375</v>
      </c>
      <c r="L98" s="1">
        <v>500</v>
      </c>
      <c r="M98" s="1">
        <v>300</v>
      </c>
      <c r="N98" s="10"/>
      <c r="O98" s="11" t="s">
        <v>376</v>
      </c>
    </row>
    <row r="99" spans="1:15">
      <c r="A99" s="512"/>
      <c r="B99" s="512"/>
      <c r="C99" s="585"/>
      <c r="D99" s="27">
        <v>3</v>
      </c>
      <c r="E99" s="27" t="s">
        <v>377</v>
      </c>
      <c r="F99" s="6"/>
      <c r="G99" s="529"/>
      <c r="H99" s="492"/>
      <c r="K99" s="334" t="s">
        <v>378</v>
      </c>
      <c r="L99" s="1">
        <v>400</v>
      </c>
      <c r="M99" s="1">
        <v>200</v>
      </c>
      <c r="N99" s="10"/>
      <c r="O99" s="11" t="s">
        <v>379</v>
      </c>
    </row>
    <row r="100" spans="1:15">
      <c r="A100" s="512"/>
      <c r="B100" s="512"/>
      <c r="C100" s="585"/>
      <c r="D100" s="27">
        <v>3</v>
      </c>
      <c r="E100" s="27" t="s">
        <v>380</v>
      </c>
      <c r="F100" s="6"/>
      <c r="G100" s="529"/>
      <c r="H100" s="492"/>
      <c r="K100" s="334" t="s">
        <v>381</v>
      </c>
      <c r="L100" s="1">
        <v>745</v>
      </c>
      <c r="M100" s="1">
        <v>700</v>
      </c>
      <c r="N100" s="10"/>
      <c r="O100" s="11" t="s">
        <v>382</v>
      </c>
    </row>
    <row r="101" spans="1:15">
      <c r="A101" s="512"/>
      <c r="B101" s="512"/>
      <c r="C101" s="554" t="s">
        <v>383</v>
      </c>
      <c r="D101" s="5">
        <v>2</v>
      </c>
      <c r="E101" s="5" t="s">
        <v>384</v>
      </c>
      <c r="F101" s="6" t="s">
        <v>385</v>
      </c>
      <c r="G101" s="529" t="s">
        <v>386</v>
      </c>
      <c r="H101" s="492"/>
      <c r="K101" s="334" t="s">
        <v>387</v>
      </c>
      <c r="L101" s="1">
        <v>800</v>
      </c>
      <c r="M101" s="1">
        <v>200</v>
      </c>
      <c r="N101" s="10"/>
      <c r="O101" s="11" t="s">
        <v>388</v>
      </c>
    </row>
    <row r="102" spans="1:15">
      <c r="A102" s="512"/>
      <c r="B102" s="512"/>
      <c r="C102" s="554"/>
      <c r="D102" s="8">
        <v>1</v>
      </c>
      <c r="E102" s="27" t="s">
        <v>389</v>
      </c>
      <c r="F102" s="6"/>
      <c r="G102" s="529"/>
      <c r="H102" s="492"/>
      <c r="K102" s="334" t="s">
        <v>390</v>
      </c>
      <c r="L102" s="1">
        <v>800</v>
      </c>
      <c r="M102" s="1">
        <v>200</v>
      </c>
      <c r="N102" s="10"/>
      <c r="O102" s="11" t="s">
        <v>391</v>
      </c>
    </row>
    <row r="103" spans="1:15">
      <c r="A103" s="512"/>
      <c r="B103" s="512"/>
      <c r="C103" s="554" t="s">
        <v>317</v>
      </c>
      <c r="D103" s="8">
        <v>1</v>
      </c>
      <c r="E103" s="27" t="s">
        <v>392</v>
      </c>
      <c r="F103" s="6" t="s">
        <v>393</v>
      </c>
      <c r="G103" s="529" t="s">
        <v>394</v>
      </c>
      <c r="H103" s="491" t="s">
        <v>18</v>
      </c>
      <c r="K103" s="334" t="s">
        <v>395</v>
      </c>
      <c r="L103" s="1">
        <v>400</v>
      </c>
      <c r="M103" s="1">
        <v>200</v>
      </c>
      <c r="N103" s="10"/>
      <c r="O103" s="35" t="s">
        <v>173</v>
      </c>
    </row>
    <row r="104" spans="1:15">
      <c r="A104" s="512"/>
      <c r="B104" s="512"/>
      <c r="C104" s="554"/>
      <c r="D104" s="5">
        <v>2</v>
      </c>
      <c r="E104" s="27" t="s">
        <v>396</v>
      </c>
      <c r="F104" s="6"/>
      <c r="G104" s="529"/>
      <c r="H104" s="492"/>
      <c r="K104" s="334" t="s">
        <v>397</v>
      </c>
      <c r="L104" s="1">
        <v>600</v>
      </c>
      <c r="M104" s="1">
        <v>600</v>
      </c>
      <c r="N104" s="10"/>
      <c r="O104" s="11" t="s">
        <v>32</v>
      </c>
    </row>
    <row r="105" spans="1:15">
      <c r="A105" s="512"/>
      <c r="B105" s="512"/>
      <c r="C105" s="554"/>
      <c r="D105" s="5">
        <v>3</v>
      </c>
      <c r="E105" s="27" t="s">
        <v>398</v>
      </c>
      <c r="F105" s="6"/>
      <c r="G105" s="529"/>
      <c r="H105" s="492"/>
      <c r="K105" s="334" t="s">
        <v>399</v>
      </c>
      <c r="L105" s="1">
        <v>400</v>
      </c>
      <c r="M105" s="1">
        <v>400</v>
      </c>
      <c r="N105" s="10"/>
      <c r="O105" s="11" t="s">
        <v>400</v>
      </c>
    </row>
    <row r="106" spans="1:15" ht="22.5">
      <c r="A106" s="512" t="s">
        <v>401</v>
      </c>
      <c r="B106" s="512"/>
      <c r="C106" s="513" t="s">
        <v>402</v>
      </c>
      <c r="D106" s="99">
        <v>1</v>
      </c>
      <c r="E106" s="83" t="s">
        <v>403</v>
      </c>
      <c r="F106" s="6" t="s">
        <v>404</v>
      </c>
      <c r="G106" s="34" t="s">
        <v>405</v>
      </c>
      <c r="H106" s="33" t="s">
        <v>18</v>
      </c>
      <c r="K106" s="334" t="s">
        <v>406</v>
      </c>
      <c r="L106" s="1">
        <v>820</v>
      </c>
      <c r="M106" s="1">
        <v>400</v>
      </c>
      <c r="N106" s="10"/>
      <c r="O106" s="35" t="s">
        <v>336</v>
      </c>
    </row>
    <row r="107" spans="1:15">
      <c r="A107" s="512"/>
      <c r="B107" s="512"/>
      <c r="C107" s="513"/>
      <c r="D107" s="99">
        <v>2</v>
      </c>
      <c r="E107" s="83" t="s">
        <v>407</v>
      </c>
      <c r="F107" s="6" t="s">
        <v>404</v>
      </c>
      <c r="G107" s="34" t="s">
        <v>405</v>
      </c>
      <c r="H107" s="33" t="s">
        <v>18</v>
      </c>
      <c r="K107" s="334" t="s">
        <v>408</v>
      </c>
      <c r="L107" s="1">
        <v>1150</v>
      </c>
      <c r="M107" s="1">
        <v>500</v>
      </c>
      <c r="N107" s="10"/>
      <c r="O107" s="30" t="s">
        <v>409</v>
      </c>
    </row>
    <row r="108" spans="1:15">
      <c r="A108" s="512"/>
      <c r="B108" s="512"/>
      <c r="C108" s="513"/>
      <c r="D108" s="99">
        <v>5</v>
      </c>
      <c r="E108" s="83" t="s">
        <v>410</v>
      </c>
      <c r="F108" s="6" t="s">
        <v>404</v>
      </c>
      <c r="G108" s="34" t="s">
        <v>405</v>
      </c>
      <c r="H108" s="33" t="s">
        <v>18</v>
      </c>
      <c r="K108" s="334" t="s">
        <v>411</v>
      </c>
      <c r="L108" s="1">
        <v>400</v>
      </c>
      <c r="M108" s="1">
        <v>200</v>
      </c>
      <c r="N108" s="10"/>
      <c r="O108" s="11" t="s">
        <v>412</v>
      </c>
    </row>
    <row r="109" spans="1:15">
      <c r="A109" s="512"/>
      <c r="B109" s="512"/>
      <c r="C109" s="513" t="s">
        <v>413</v>
      </c>
      <c r="D109" s="99">
        <v>1</v>
      </c>
      <c r="E109" s="83" t="s">
        <v>414</v>
      </c>
      <c r="F109" s="6" t="s">
        <v>415</v>
      </c>
      <c r="G109" s="34" t="s">
        <v>416</v>
      </c>
      <c r="H109" s="33" t="s">
        <v>18</v>
      </c>
      <c r="K109" s="334" t="s">
        <v>417</v>
      </c>
      <c r="L109" s="1">
        <v>470</v>
      </c>
      <c r="M109" s="1">
        <v>400</v>
      </c>
      <c r="N109" s="10"/>
      <c r="O109" s="11" t="s">
        <v>418</v>
      </c>
    </row>
    <row r="110" spans="1:15">
      <c r="A110" s="512"/>
      <c r="B110" s="512"/>
      <c r="C110" s="513"/>
      <c r="D110" s="99">
        <v>2</v>
      </c>
      <c r="E110" s="83" t="s">
        <v>419</v>
      </c>
      <c r="F110" s="6" t="s">
        <v>415</v>
      </c>
      <c r="G110" s="34" t="s">
        <v>416</v>
      </c>
      <c r="H110" s="33" t="s">
        <v>18</v>
      </c>
      <c r="K110" s="334" t="s">
        <v>420</v>
      </c>
      <c r="L110" s="1">
        <v>490</v>
      </c>
      <c r="M110" s="1">
        <v>300</v>
      </c>
      <c r="N110" s="10"/>
      <c r="O110" s="11" t="s">
        <v>421</v>
      </c>
    </row>
    <row r="111" spans="1:15">
      <c r="A111" s="512"/>
      <c r="B111" s="512"/>
      <c r="C111" s="513"/>
      <c r="D111" s="99">
        <v>3</v>
      </c>
      <c r="E111" s="83" t="s">
        <v>422</v>
      </c>
      <c r="F111" s="6" t="s">
        <v>415</v>
      </c>
      <c r="G111" s="34" t="s">
        <v>416</v>
      </c>
      <c r="H111" s="33" t="s">
        <v>18</v>
      </c>
      <c r="K111" s="334" t="s">
        <v>423</v>
      </c>
      <c r="L111" s="1">
        <v>480</v>
      </c>
      <c r="M111" s="1">
        <v>300</v>
      </c>
      <c r="N111" s="10"/>
      <c r="O111" s="11" t="s">
        <v>424</v>
      </c>
    </row>
    <row r="112" spans="1:15">
      <c r="A112" s="512"/>
      <c r="B112" s="512"/>
      <c r="C112" s="513"/>
      <c r="D112" s="99">
        <v>4</v>
      </c>
      <c r="E112" s="83" t="s">
        <v>425</v>
      </c>
      <c r="F112" s="6" t="s">
        <v>415</v>
      </c>
      <c r="G112" s="34" t="s">
        <v>416</v>
      </c>
      <c r="H112" s="33" t="s">
        <v>18</v>
      </c>
      <c r="L112" s="1">
        <v>500</v>
      </c>
      <c r="M112" s="76" t="s">
        <v>426</v>
      </c>
      <c r="N112" s="10"/>
      <c r="O112" s="11" t="s">
        <v>427</v>
      </c>
    </row>
    <row r="113" spans="1:15">
      <c r="A113" s="512"/>
      <c r="B113" s="512"/>
      <c r="C113" s="513" t="s">
        <v>428</v>
      </c>
      <c r="D113" s="99">
        <v>1</v>
      </c>
      <c r="E113" s="83" t="s">
        <v>429</v>
      </c>
      <c r="F113" s="6" t="s">
        <v>430</v>
      </c>
      <c r="G113" s="34" t="s">
        <v>431</v>
      </c>
      <c r="H113" s="33" t="s">
        <v>18</v>
      </c>
      <c r="K113" s="334" t="s">
        <v>432</v>
      </c>
      <c r="L113" s="1">
        <v>800</v>
      </c>
      <c r="M113" s="1">
        <v>700</v>
      </c>
      <c r="N113" s="10"/>
      <c r="O113" s="11" t="s">
        <v>433</v>
      </c>
    </row>
    <row r="114" spans="1:15">
      <c r="A114" s="512"/>
      <c r="B114" s="512"/>
      <c r="C114" s="513"/>
      <c r="D114" s="99">
        <v>2</v>
      </c>
      <c r="E114" s="83" t="s">
        <v>434</v>
      </c>
      <c r="F114" s="6" t="s">
        <v>430</v>
      </c>
      <c r="G114" s="34" t="s">
        <v>431</v>
      </c>
      <c r="H114" s="33" t="s">
        <v>18</v>
      </c>
      <c r="K114" s="334" t="s">
        <v>435</v>
      </c>
      <c r="L114" s="1">
        <v>700</v>
      </c>
      <c r="M114" s="1">
        <v>500</v>
      </c>
      <c r="N114" s="10"/>
      <c r="O114" s="11" t="s">
        <v>203</v>
      </c>
    </row>
    <row r="115" spans="1:15" ht="22.5">
      <c r="A115" s="512"/>
      <c r="B115" s="512"/>
      <c r="C115" s="513" t="s">
        <v>436</v>
      </c>
      <c r="D115" s="99">
        <v>1</v>
      </c>
      <c r="E115" s="83" t="s">
        <v>437</v>
      </c>
      <c r="F115" s="6" t="s">
        <v>438</v>
      </c>
      <c r="G115" s="34" t="s">
        <v>439</v>
      </c>
      <c r="H115" s="33" t="s">
        <v>18</v>
      </c>
      <c r="K115" s="334" t="s">
        <v>440</v>
      </c>
      <c r="L115" s="1">
        <v>550</v>
      </c>
      <c r="M115" s="1">
        <v>500</v>
      </c>
      <c r="N115" s="10"/>
      <c r="O115" s="11" t="s">
        <v>441</v>
      </c>
    </row>
    <row r="116" spans="1:15">
      <c r="A116" s="512"/>
      <c r="B116" s="512"/>
      <c r="C116" s="513"/>
      <c r="D116" s="99">
        <v>2</v>
      </c>
      <c r="E116" s="2" t="s">
        <v>442</v>
      </c>
      <c r="F116" s="6" t="s">
        <v>438</v>
      </c>
      <c r="G116" s="34" t="s">
        <v>439</v>
      </c>
      <c r="H116" s="33" t="s">
        <v>18</v>
      </c>
      <c r="K116" s="334" t="s">
        <v>443</v>
      </c>
      <c r="L116" s="1">
        <v>600</v>
      </c>
      <c r="M116" s="1">
        <v>500</v>
      </c>
      <c r="N116" s="10"/>
      <c r="O116" s="11" t="s">
        <v>444</v>
      </c>
    </row>
    <row r="117" spans="1:15" ht="22.5">
      <c r="A117" s="512"/>
      <c r="B117" s="512"/>
      <c r="C117" s="513" t="s">
        <v>445</v>
      </c>
      <c r="D117" s="99">
        <v>1</v>
      </c>
      <c r="E117" s="2" t="s">
        <v>446</v>
      </c>
      <c r="F117" s="6" t="s">
        <v>447</v>
      </c>
      <c r="G117" s="34" t="s">
        <v>448</v>
      </c>
      <c r="H117" s="33" t="s">
        <v>18</v>
      </c>
      <c r="K117" s="334" t="s">
        <v>449</v>
      </c>
      <c r="L117" s="1">
        <v>890</v>
      </c>
      <c r="M117" s="1">
        <v>400</v>
      </c>
      <c r="N117" s="10"/>
      <c r="O117" s="11" t="s">
        <v>450</v>
      </c>
    </row>
    <row r="118" spans="1:15">
      <c r="A118" s="512"/>
      <c r="B118" s="512"/>
      <c r="C118" s="513"/>
      <c r="D118" s="99">
        <v>2</v>
      </c>
      <c r="E118" s="2" t="s">
        <v>451</v>
      </c>
      <c r="F118" s="6" t="s">
        <v>447</v>
      </c>
      <c r="G118" s="34" t="s">
        <v>448</v>
      </c>
      <c r="H118" s="33" t="s">
        <v>18</v>
      </c>
      <c r="K118" s="334" t="s">
        <v>452</v>
      </c>
      <c r="L118" s="1">
        <v>1300</v>
      </c>
      <c r="M118" s="1">
        <v>300</v>
      </c>
      <c r="N118" s="10"/>
      <c r="O118" s="11" t="s">
        <v>453</v>
      </c>
    </row>
    <row r="119" spans="1:15">
      <c r="A119" s="512"/>
      <c r="B119" s="512"/>
      <c r="C119" s="513"/>
      <c r="D119" s="99">
        <v>3</v>
      </c>
      <c r="E119" s="2" t="s">
        <v>454</v>
      </c>
      <c r="F119" s="6" t="s">
        <v>447</v>
      </c>
      <c r="G119" s="34" t="s">
        <v>448</v>
      </c>
      <c r="H119" s="33" t="s">
        <v>18</v>
      </c>
      <c r="K119" s="334" t="s">
        <v>455</v>
      </c>
      <c r="L119" s="1">
        <v>775</v>
      </c>
      <c r="M119" s="1">
        <v>500</v>
      </c>
      <c r="N119" s="10"/>
      <c r="O119" s="11" t="s">
        <v>456</v>
      </c>
    </row>
    <row r="120" spans="1:15">
      <c r="A120" s="512"/>
      <c r="B120" s="512"/>
      <c r="C120" s="513"/>
      <c r="D120" s="99">
        <v>4</v>
      </c>
      <c r="E120" s="2" t="s">
        <v>457</v>
      </c>
      <c r="F120" s="6" t="s">
        <v>447</v>
      </c>
      <c r="G120" s="34" t="s">
        <v>448</v>
      </c>
      <c r="H120" s="33" t="s">
        <v>18</v>
      </c>
      <c r="L120" s="1">
        <v>900</v>
      </c>
      <c r="M120" s="76" t="s">
        <v>458</v>
      </c>
      <c r="N120" s="10"/>
      <c r="O120" s="11" t="s">
        <v>459</v>
      </c>
    </row>
    <row r="121" spans="1:15" ht="22.5">
      <c r="A121" s="512"/>
      <c r="B121" s="512"/>
      <c r="C121" s="513" t="s">
        <v>460</v>
      </c>
      <c r="D121" s="99">
        <v>1</v>
      </c>
      <c r="E121" s="83" t="s">
        <v>461</v>
      </c>
      <c r="F121" s="6" t="s">
        <v>462</v>
      </c>
      <c r="G121" s="34" t="s">
        <v>463</v>
      </c>
      <c r="H121" s="33" t="s">
        <v>18</v>
      </c>
      <c r="K121" s="334" t="s">
        <v>464</v>
      </c>
      <c r="L121" s="1">
        <v>2200</v>
      </c>
      <c r="M121" s="1">
        <v>800</v>
      </c>
      <c r="N121" s="10"/>
      <c r="O121" s="11" t="s">
        <v>465</v>
      </c>
    </row>
    <row r="122" spans="1:15" ht="22.5">
      <c r="A122" s="512"/>
      <c r="B122" s="512"/>
      <c r="C122" s="513"/>
      <c r="D122" s="99">
        <v>2</v>
      </c>
      <c r="E122" s="83" t="s">
        <v>466</v>
      </c>
      <c r="F122" s="6" t="s">
        <v>462</v>
      </c>
      <c r="G122" s="34" t="s">
        <v>463</v>
      </c>
      <c r="H122" s="33" t="s">
        <v>18</v>
      </c>
      <c r="K122" s="334" t="s">
        <v>467</v>
      </c>
      <c r="L122" s="1">
        <v>1400</v>
      </c>
      <c r="M122" s="1">
        <v>300</v>
      </c>
      <c r="N122" s="10"/>
      <c r="O122" s="30" t="s">
        <v>468</v>
      </c>
    </row>
    <row r="123" spans="1:15">
      <c r="A123" s="512"/>
      <c r="B123" s="512"/>
      <c r="C123" s="513"/>
      <c r="D123" s="99">
        <v>3</v>
      </c>
      <c r="E123" s="83" t="s">
        <v>469</v>
      </c>
      <c r="F123" s="6" t="s">
        <v>462</v>
      </c>
      <c r="G123" s="34" t="s">
        <v>463</v>
      </c>
      <c r="H123" s="33" t="s">
        <v>18</v>
      </c>
      <c r="K123" s="334" t="s">
        <v>470</v>
      </c>
      <c r="L123" s="1">
        <v>1000</v>
      </c>
      <c r="M123" s="1">
        <v>600</v>
      </c>
      <c r="N123" s="10"/>
      <c r="O123" s="11" t="s">
        <v>471</v>
      </c>
    </row>
    <row r="124" spans="1:15">
      <c r="A124" s="512"/>
      <c r="B124" s="512"/>
      <c r="C124" s="513"/>
      <c r="D124" s="99">
        <v>2</v>
      </c>
      <c r="E124" s="83" t="s">
        <v>472</v>
      </c>
      <c r="F124" s="6" t="s">
        <v>462</v>
      </c>
      <c r="G124" s="34" t="s">
        <v>463</v>
      </c>
      <c r="H124" s="33" t="s">
        <v>18</v>
      </c>
      <c r="K124" s="334" t="s">
        <v>473</v>
      </c>
      <c r="L124" s="1">
        <v>1050</v>
      </c>
      <c r="M124" s="1">
        <v>400</v>
      </c>
      <c r="N124" s="10"/>
      <c r="O124" s="11" t="s">
        <v>474</v>
      </c>
    </row>
    <row r="125" spans="1:15">
      <c r="A125" s="512"/>
      <c r="B125" s="512"/>
      <c r="C125" s="513" t="s">
        <v>475</v>
      </c>
      <c r="D125" s="99">
        <v>1</v>
      </c>
      <c r="E125" s="83" t="s">
        <v>476</v>
      </c>
      <c r="F125" s="6" t="s">
        <v>477</v>
      </c>
      <c r="G125" s="34" t="s">
        <v>478</v>
      </c>
      <c r="H125" s="33" t="s">
        <v>18</v>
      </c>
      <c r="K125" s="334" t="s">
        <v>479</v>
      </c>
      <c r="L125" s="1">
        <v>590</v>
      </c>
      <c r="M125" s="1">
        <v>300</v>
      </c>
      <c r="N125" s="10"/>
      <c r="O125" s="11" t="s">
        <v>480</v>
      </c>
    </row>
    <row r="126" spans="1:15">
      <c r="A126" s="512"/>
      <c r="B126" s="512"/>
      <c r="C126" s="513"/>
      <c r="D126" s="99">
        <v>2</v>
      </c>
      <c r="E126" s="83" t="s">
        <v>481</v>
      </c>
      <c r="F126" s="6" t="s">
        <v>477</v>
      </c>
      <c r="G126" s="34" t="s">
        <v>478</v>
      </c>
      <c r="H126" s="33" t="s">
        <v>18</v>
      </c>
      <c r="L126" s="1">
        <v>130</v>
      </c>
      <c r="M126" s="76" t="s">
        <v>482</v>
      </c>
      <c r="N126" s="10"/>
      <c r="O126" s="11" t="s">
        <v>483</v>
      </c>
    </row>
    <row r="127" spans="1:15" ht="22.5">
      <c r="A127" s="512"/>
      <c r="B127" s="512"/>
      <c r="C127" s="99" t="s">
        <v>484</v>
      </c>
      <c r="D127" s="99">
        <v>1</v>
      </c>
      <c r="E127" s="83" t="s">
        <v>108</v>
      </c>
      <c r="F127" s="6" t="s">
        <v>485</v>
      </c>
      <c r="G127" s="34" t="s">
        <v>486</v>
      </c>
      <c r="H127" s="33" t="s">
        <v>18</v>
      </c>
      <c r="K127" s="334" t="s">
        <v>487</v>
      </c>
      <c r="L127" s="1">
        <v>300</v>
      </c>
      <c r="M127" s="1">
        <v>300</v>
      </c>
      <c r="N127" s="10"/>
      <c r="O127" s="11" t="s">
        <v>488</v>
      </c>
    </row>
    <row r="128" spans="1:15">
      <c r="A128" s="512"/>
      <c r="B128" s="512"/>
      <c r="C128" s="513" t="s">
        <v>489</v>
      </c>
      <c r="D128" s="99">
        <v>1</v>
      </c>
      <c r="E128" s="83" t="s">
        <v>490</v>
      </c>
      <c r="F128" s="6" t="s">
        <v>491</v>
      </c>
      <c r="G128" s="34" t="s">
        <v>492</v>
      </c>
      <c r="H128" s="33" t="s">
        <v>18</v>
      </c>
      <c r="K128" s="334" t="s">
        <v>493</v>
      </c>
      <c r="L128" s="1">
        <v>520</v>
      </c>
      <c r="M128" s="1">
        <v>400</v>
      </c>
      <c r="N128" s="10"/>
      <c r="O128" s="11" t="s">
        <v>206</v>
      </c>
    </row>
    <row r="129" spans="1:16">
      <c r="A129" s="512"/>
      <c r="B129" s="512"/>
      <c r="C129" s="513"/>
      <c r="D129" s="99">
        <v>2</v>
      </c>
      <c r="E129" s="83" t="s">
        <v>494</v>
      </c>
      <c r="F129" s="6" t="s">
        <v>491</v>
      </c>
      <c r="G129" s="34" t="s">
        <v>492</v>
      </c>
      <c r="H129" s="33" t="s">
        <v>18</v>
      </c>
      <c r="K129" s="334" t="s">
        <v>495</v>
      </c>
      <c r="L129" s="1">
        <v>1100</v>
      </c>
      <c r="M129" s="1">
        <v>400</v>
      </c>
      <c r="N129" s="10"/>
      <c r="O129" s="11" t="s">
        <v>496</v>
      </c>
    </row>
    <row r="130" spans="1:16">
      <c r="A130" s="512"/>
      <c r="B130" s="512"/>
      <c r="C130" s="513"/>
      <c r="D130" s="99">
        <v>3</v>
      </c>
      <c r="E130" s="83" t="s">
        <v>497</v>
      </c>
      <c r="F130" s="6" t="s">
        <v>491</v>
      </c>
      <c r="G130" s="34" t="s">
        <v>492</v>
      </c>
      <c r="H130" s="33" t="s">
        <v>18</v>
      </c>
      <c r="K130" s="334" t="s">
        <v>498</v>
      </c>
      <c r="L130" s="1">
        <v>470</v>
      </c>
      <c r="M130" s="1">
        <v>300</v>
      </c>
      <c r="N130" s="10"/>
      <c r="O130" s="11" t="s">
        <v>499</v>
      </c>
    </row>
    <row r="131" spans="1:16" ht="22.5">
      <c r="A131" s="512"/>
      <c r="B131" s="512"/>
      <c r="C131" s="99" t="s">
        <v>500</v>
      </c>
      <c r="D131" s="99">
        <v>1</v>
      </c>
      <c r="E131" s="83" t="s">
        <v>501</v>
      </c>
      <c r="F131" s="6" t="s">
        <v>502</v>
      </c>
      <c r="G131" s="34" t="s">
        <v>503</v>
      </c>
      <c r="H131" s="33" t="s">
        <v>18</v>
      </c>
      <c r="K131" s="334" t="s">
        <v>504</v>
      </c>
      <c r="L131" s="1">
        <v>817.4</v>
      </c>
      <c r="M131" s="1">
        <v>700</v>
      </c>
      <c r="N131" s="10"/>
      <c r="O131" s="11" t="s">
        <v>505</v>
      </c>
    </row>
    <row r="132" spans="1:16" ht="22.5">
      <c r="A132" s="512"/>
      <c r="B132" s="512"/>
      <c r="C132" s="99" t="s">
        <v>506</v>
      </c>
      <c r="D132" s="99">
        <v>1</v>
      </c>
      <c r="E132" s="83" t="s">
        <v>322</v>
      </c>
      <c r="F132" s="6" t="s">
        <v>507</v>
      </c>
      <c r="G132" s="34" t="s">
        <v>508</v>
      </c>
      <c r="H132" s="33" t="s">
        <v>18</v>
      </c>
      <c r="K132" s="334" t="s">
        <v>509</v>
      </c>
      <c r="L132" s="1">
        <v>300</v>
      </c>
      <c r="M132" s="1">
        <v>350</v>
      </c>
      <c r="N132" s="10"/>
      <c r="O132" s="11" t="s">
        <v>510</v>
      </c>
    </row>
    <row r="133" spans="1:16" ht="22.5">
      <c r="A133" s="512" t="s">
        <v>511</v>
      </c>
      <c r="B133" s="579"/>
      <c r="C133" s="562" t="s">
        <v>512</v>
      </c>
      <c r="D133" s="5">
        <v>1</v>
      </c>
      <c r="E133" s="5" t="s">
        <v>513</v>
      </c>
      <c r="F133" s="6" t="s">
        <v>514</v>
      </c>
      <c r="G133" s="32" t="s">
        <v>515</v>
      </c>
      <c r="H133" s="492"/>
      <c r="I133" s="356"/>
      <c r="J133" s="356"/>
      <c r="L133" s="1">
        <v>160</v>
      </c>
      <c r="M133" s="76" t="s">
        <v>516</v>
      </c>
      <c r="N133" s="10"/>
      <c r="O133" s="11" t="s">
        <v>517</v>
      </c>
    </row>
    <row r="134" spans="1:16" ht="22.5">
      <c r="A134" s="512"/>
      <c r="B134" s="579"/>
      <c r="C134" s="538"/>
      <c r="D134" s="5">
        <v>2</v>
      </c>
      <c r="E134" s="5" t="s">
        <v>518</v>
      </c>
      <c r="F134" s="6" t="s">
        <v>514</v>
      </c>
      <c r="G134" s="32" t="s">
        <v>515</v>
      </c>
      <c r="H134" s="492"/>
      <c r="I134" s="356"/>
      <c r="J134" s="356"/>
      <c r="K134" s="334" t="s">
        <v>519</v>
      </c>
      <c r="L134" s="1">
        <v>150</v>
      </c>
      <c r="M134" s="160">
        <v>300</v>
      </c>
      <c r="N134" s="10"/>
      <c r="O134" s="30" t="s">
        <v>468</v>
      </c>
    </row>
    <row r="135" spans="1:16" ht="22.5">
      <c r="A135" s="512"/>
      <c r="B135" s="579"/>
      <c r="C135" s="539"/>
      <c r="D135" s="5">
        <v>5</v>
      </c>
      <c r="E135" s="5" t="s">
        <v>520</v>
      </c>
      <c r="F135" s="6" t="s">
        <v>514</v>
      </c>
      <c r="G135" s="32" t="s">
        <v>515</v>
      </c>
      <c r="H135" s="492"/>
      <c r="I135" s="356"/>
      <c r="J135" s="356"/>
      <c r="K135" s="334" t="s">
        <v>521</v>
      </c>
      <c r="L135" s="1">
        <v>210</v>
      </c>
      <c r="M135" s="160">
        <v>300</v>
      </c>
      <c r="N135" s="10"/>
      <c r="O135" s="11" t="s">
        <v>522</v>
      </c>
    </row>
    <row r="136" spans="1:16" ht="22.5" customHeight="1">
      <c r="A136" s="512"/>
      <c r="B136" s="579"/>
      <c r="C136" s="537" t="s">
        <v>523</v>
      </c>
      <c r="D136" s="5">
        <v>2</v>
      </c>
      <c r="E136" s="5" t="s">
        <v>524</v>
      </c>
      <c r="F136" s="6" t="s">
        <v>525</v>
      </c>
      <c r="G136" s="32" t="s">
        <v>526</v>
      </c>
      <c r="H136" s="491" t="s">
        <v>18</v>
      </c>
      <c r="K136" s="334" t="s">
        <v>527</v>
      </c>
      <c r="L136" s="1">
        <v>350</v>
      </c>
      <c r="M136" s="1">
        <v>300</v>
      </c>
      <c r="N136" s="10"/>
      <c r="O136" s="11" t="s">
        <v>528</v>
      </c>
    </row>
    <row r="137" spans="1:16" ht="22.5" customHeight="1">
      <c r="A137" s="512"/>
      <c r="B137" s="579"/>
      <c r="C137" s="538"/>
      <c r="D137" s="5">
        <v>1</v>
      </c>
      <c r="E137" s="5" t="s">
        <v>529</v>
      </c>
      <c r="F137" s="6" t="s">
        <v>525</v>
      </c>
      <c r="G137" s="32" t="s">
        <v>526</v>
      </c>
      <c r="H137" s="492"/>
      <c r="K137" s="334" t="s">
        <v>530</v>
      </c>
      <c r="L137" s="1">
        <v>540</v>
      </c>
      <c r="M137" s="1">
        <v>300</v>
      </c>
      <c r="N137" s="10"/>
      <c r="O137" s="11" t="s">
        <v>531</v>
      </c>
    </row>
    <row r="138" spans="1:16" ht="22.5" customHeight="1">
      <c r="A138" s="512"/>
      <c r="B138" s="579"/>
      <c r="C138" s="539"/>
      <c r="D138" s="5">
        <v>3</v>
      </c>
      <c r="E138" s="5" t="s">
        <v>532</v>
      </c>
      <c r="F138" s="6" t="s">
        <v>525</v>
      </c>
      <c r="G138" s="32" t="s">
        <v>526</v>
      </c>
      <c r="H138" s="492"/>
      <c r="L138" s="1">
        <v>610</v>
      </c>
      <c r="M138" s="76" t="s">
        <v>533</v>
      </c>
      <c r="N138" s="10"/>
      <c r="O138" s="11" t="s">
        <v>534</v>
      </c>
    </row>
    <row r="139" spans="1:16" ht="33.75" customHeight="1">
      <c r="A139" s="512"/>
      <c r="B139" s="579"/>
      <c r="C139" s="537" t="s">
        <v>535</v>
      </c>
      <c r="D139" s="5">
        <v>5</v>
      </c>
      <c r="E139" s="5" t="s">
        <v>536</v>
      </c>
      <c r="F139" s="6" t="s">
        <v>537</v>
      </c>
      <c r="G139" s="32" t="s">
        <v>538</v>
      </c>
      <c r="H139" s="491" t="s">
        <v>18</v>
      </c>
      <c r="K139" s="334" t="s">
        <v>539</v>
      </c>
      <c r="L139" s="1">
        <v>486</v>
      </c>
      <c r="M139" s="1">
        <v>450</v>
      </c>
      <c r="N139" s="10"/>
      <c r="O139" s="11" t="s">
        <v>540</v>
      </c>
    </row>
    <row r="140" spans="1:16" ht="33.75" customHeight="1">
      <c r="A140" s="512"/>
      <c r="B140" s="579"/>
      <c r="C140" s="539"/>
      <c r="D140" s="5">
        <v>3</v>
      </c>
      <c r="E140" s="5" t="s">
        <v>541</v>
      </c>
      <c r="F140" s="6" t="s">
        <v>542</v>
      </c>
      <c r="G140" s="32" t="s">
        <v>538</v>
      </c>
      <c r="H140" s="492"/>
      <c r="K140" s="334" t="s">
        <v>543</v>
      </c>
      <c r="L140" s="1">
        <v>500</v>
      </c>
      <c r="M140" s="1">
        <v>300</v>
      </c>
      <c r="N140" s="10"/>
      <c r="O140" s="11" t="s">
        <v>544</v>
      </c>
    </row>
    <row r="141" spans="1:16" ht="33.75">
      <c r="A141" s="512"/>
      <c r="B141" s="579"/>
      <c r="C141" s="5" t="s">
        <v>545</v>
      </c>
      <c r="D141" s="5">
        <v>4</v>
      </c>
      <c r="E141" s="5" t="s">
        <v>546</v>
      </c>
      <c r="F141" s="6" t="s">
        <v>547</v>
      </c>
      <c r="G141" s="32" t="s">
        <v>548</v>
      </c>
      <c r="H141" s="33" t="s">
        <v>18</v>
      </c>
      <c r="K141" s="334" t="s">
        <v>549</v>
      </c>
      <c r="L141" s="1">
        <v>2490</v>
      </c>
      <c r="M141" s="1">
        <v>600</v>
      </c>
      <c r="N141" s="10"/>
      <c r="O141" s="11" t="s">
        <v>550</v>
      </c>
    </row>
    <row r="142" spans="1:16" ht="56.25">
      <c r="A142" s="512"/>
      <c r="B142" s="579"/>
      <c r="C142" s="5" t="s">
        <v>551</v>
      </c>
      <c r="D142" s="5">
        <v>1</v>
      </c>
      <c r="E142" s="5" t="s">
        <v>552</v>
      </c>
      <c r="F142" s="6" t="s">
        <v>553</v>
      </c>
      <c r="G142" s="32" t="s">
        <v>548</v>
      </c>
      <c r="H142" s="33" t="s">
        <v>18</v>
      </c>
      <c r="L142" s="1">
        <v>625</v>
      </c>
      <c r="M142" s="76" t="s">
        <v>554</v>
      </c>
      <c r="N142" s="10"/>
      <c r="O142" s="11" t="s">
        <v>555</v>
      </c>
    </row>
    <row r="143" spans="1:16" s="333" customFormat="1" ht="33.75">
      <c r="A143" s="581"/>
      <c r="B143" s="581"/>
      <c r="C143" s="345" t="s">
        <v>556</v>
      </c>
      <c r="D143" s="345">
        <v>1</v>
      </c>
      <c r="E143" s="346" t="s">
        <v>557</v>
      </c>
      <c r="F143" s="6" t="s">
        <v>558</v>
      </c>
      <c r="G143" s="347" t="s">
        <v>559</v>
      </c>
      <c r="H143" s="348" t="s">
        <v>18</v>
      </c>
      <c r="I143" s="357"/>
      <c r="J143" s="357"/>
      <c r="K143" s="334" t="s">
        <v>560</v>
      </c>
      <c r="L143" s="1"/>
      <c r="M143" s="358">
        <v>300</v>
      </c>
      <c r="N143" s="359"/>
      <c r="O143" s="360" t="s">
        <v>561</v>
      </c>
      <c r="P143" s="361"/>
    </row>
    <row r="144" spans="1:16">
      <c r="A144" s="579" t="s">
        <v>562</v>
      </c>
      <c r="B144" s="512"/>
      <c r="C144" s="571" t="s">
        <v>563</v>
      </c>
      <c r="D144" s="6">
        <v>5</v>
      </c>
      <c r="E144" s="2" t="s">
        <v>564</v>
      </c>
      <c r="F144" s="6" t="s">
        <v>565</v>
      </c>
      <c r="G144" s="338" t="s">
        <v>566</v>
      </c>
      <c r="H144" s="516"/>
      <c r="K144" s="334" t="s">
        <v>567</v>
      </c>
      <c r="L144" s="1">
        <v>2000</v>
      </c>
      <c r="M144" s="1">
        <v>800</v>
      </c>
      <c r="N144" s="10"/>
      <c r="O144" s="11" t="s">
        <v>568</v>
      </c>
    </row>
    <row r="145" spans="1:15">
      <c r="A145" s="582"/>
      <c r="B145" s="512"/>
      <c r="C145" s="572"/>
      <c r="D145" s="6">
        <v>2</v>
      </c>
      <c r="E145" s="2" t="s">
        <v>569</v>
      </c>
      <c r="F145" s="6" t="s">
        <v>565</v>
      </c>
      <c r="G145" s="338" t="s">
        <v>566</v>
      </c>
      <c r="H145" s="516"/>
      <c r="K145" s="334" t="s">
        <v>570</v>
      </c>
      <c r="L145" s="1">
        <v>200</v>
      </c>
      <c r="M145" s="1">
        <v>200</v>
      </c>
      <c r="N145" s="10"/>
      <c r="O145" s="11" t="s">
        <v>571</v>
      </c>
    </row>
    <row r="146" spans="1:15">
      <c r="A146" s="582"/>
      <c r="B146" s="512"/>
      <c r="C146" s="571" t="s">
        <v>572</v>
      </c>
      <c r="D146" s="6">
        <v>2</v>
      </c>
      <c r="E146" s="2" t="s">
        <v>573</v>
      </c>
      <c r="F146" s="6" t="s">
        <v>574</v>
      </c>
      <c r="G146" s="338" t="s">
        <v>575</v>
      </c>
      <c r="H146" s="516"/>
      <c r="K146" s="334" t="s">
        <v>576</v>
      </c>
      <c r="L146" s="1">
        <v>500</v>
      </c>
      <c r="M146" s="1">
        <v>300</v>
      </c>
      <c r="N146" s="10"/>
      <c r="O146" s="11" t="s">
        <v>577</v>
      </c>
    </row>
    <row r="147" spans="1:15">
      <c r="A147" s="582"/>
      <c r="B147" s="512"/>
      <c r="C147" s="572"/>
      <c r="D147" s="6">
        <v>3</v>
      </c>
      <c r="E147" s="2" t="s">
        <v>578</v>
      </c>
      <c r="F147" s="6" t="s">
        <v>574</v>
      </c>
      <c r="G147" s="338" t="s">
        <v>575</v>
      </c>
      <c r="H147" s="516"/>
      <c r="K147" s="334" t="s">
        <v>579</v>
      </c>
      <c r="L147" s="1">
        <v>500</v>
      </c>
      <c r="M147" s="1">
        <v>300</v>
      </c>
      <c r="N147" s="10"/>
      <c r="O147" s="11" t="s">
        <v>580</v>
      </c>
    </row>
    <row r="148" spans="1:15">
      <c r="A148" s="582"/>
      <c r="B148" s="512"/>
      <c r="C148" s="571" t="s">
        <v>581</v>
      </c>
      <c r="D148" s="6">
        <v>1</v>
      </c>
      <c r="E148" s="2" t="s">
        <v>34</v>
      </c>
      <c r="F148" s="6" t="s">
        <v>582</v>
      </c>
      <c r="G148" s="338" t="s">
        <v>583</v>
      </c>
      <c r="H148" s="516"/>
      <c r="K148" s="334" t="s">
        <v>584</v>
      </c>
      <c r="L148" s="1">
        <v>300</v>
      </c>
      <c r="M148" s="1">
        <v>200</v>
      </c>
      <c r="N148" s="10"/>
      <c r="O148" s="11" t="s">
        <v>585</v>
      </c>
    </row>
    <row r="149" spans="1:15">
      <c r="A149" s="582"/>
      <c r="B149" s="512"/>
      <c r="C149" s="573"/>
      <c r="D149" s="6">
        <v>2</v>
      </c>
      <c r="E149" s="2" t="s">
        <v>586</v>
      </c>
      <c r="F149" s="6" t="s">
        <v>582</v>
      </c>
      <c r="G149" s="338" t="s">
        <v>583</v>
      </c>
      <c r="H149" s="516"/>
      <c r="K149" s="334" t="s">
        <v>587</v>
      </c>
      <c r="L149" s="1">
        <v>500</v>
      </c>
      <c r="M149" s="1">
        <v>400</v>
      </c>
      <c r="N149" s="10"/>
      <c r="O149" s="11" t="s">
        <v>588</v>
      </c>
    </row>
    <row r="150" spans="1:15" ht="22.5">
      <c r="A150" s="582"/>
      <c r="B150" s="512"/>
      <c r="C150" s="572"/>
      <c r="D150" s="6">
        <v>5</v>
      </c>
      <c r="E150" s="2" t="s">
        <v>589</v>
      </c>
      <c r="F150" s="6" t="s">
        <v>582</v>
      </c>
      <c r="G150" s="338" t="s">
        <v>583</v>
      </c>
      <c r="H150" s="516"/>
      <c r="K150" s="334" t="s">
        <v>590</v>
      </c>
      <c r="L150" s="1">
        <v>600</v>
      </c>
      <c r="M150" s="1">
        <v>200</v>
      </c>
      <c r="N150" s="10"/>
      <c r="O150" s="11" t="s">
        <v>591</v>
      </c>
    </row>
    <row r="151" spans="1:15">
      <c r="A151" s="582"/>
      <c r="B151" s="512"/>
      <c r="C151" s="571" t="s">
        <v>592</v>
      </c>
      <c r="D151" s="6">
        <v>2</v>
      </c>
      <c r="E151" s="2" t="s">
        <v>593</v>
      </c>
      <c r="F151" s="6" t="s">
        <v>594</v>
      </c>
      <c r="G151" s="338">
        <v>18600271856</v>
      </c>
      <c r="H151" s="516"/>
      <c r="K151" s="334" t="s">
        <v>595</v>
      </c>
      <c r="L151" s="1">
        <v>200</v>
      </c>
      <c r="M151" s="1">
        <v>300</v>
      </c>
      <c r="N151" s="10"/>
      <c r="O151" s="11" t="s">
        <v>596</v>
      </c>
    </row>
    <row r="152" spans="1:15">
      <c r="A152" s="582"/>
      <c r="B152" s="512"/>
      <c r="C152" s="572"/>
      <c r="D152" s="6">
        <v>5</v>
      </c>
      <c r="E152" s="2" t="s">
        <v>597</v>
      </c>
      <c r="F152" s="6" t="s">
        <v>594</v>
      </c>
      <c r="G152" s="338">
        <v>18600271856</v>
      </c>
      <c r="H152" s="516"/>
      <c r="K152" s="334" t="s">
        <v>598</v>
      </c>
      <c r="L152" s="1">
        <v>200</v>
      </c>
      <c r="M152" s="1">
        <v>300</v>
      </c>
      <c r="N152" s="10"/>
      <c r="O152" s="11" t="s">
        <v>599</v>
      </c>
    </row>
    <row r="153" spans="1:15">
      <c r="A153" s="582"/>
      <c r="B153" s="512"/>
      <c r="C153" s="571" t="s">
        <v>600</v>
      </c>
      <c r="D153" s="6">
        <v>5</v>
      </c>
      <c r="E153" s="2" t="s">
        <v>601</v>
      </c>
      <c r="F153" s="6" t="s">
        <v>602</v>
      </c>
      <c r="G153" s="338" t="s">
        <v>603</v>
      </c>
      <c r="H153" s="516"/>
      <c r="K153" s="334" t="s">
        <v>604</v>
      </c>
      <c r="L153" s="1">
        <v>300</v>
      </c>
      <c r="M153" s="1">
        <v>300</v>
      </c>
      <c r="N153" s="10"/>
      <c r="O153" s="11" t="s">
        <v>605</v>
      </c>
    </row>
    <row r="154" spans="1:15">
      <c r="A154" s="580"/>
      <c r="B154" s="512"/>
      <c r="C154" s="572"/>
      <c r="D154" s="6">
        <v>2</v>
      </c>
      <c r="E154" s="2" t="s">
        <v>606</v>
      </c>
      <c r="F154" s="6" t="s">
        <v>602</v>
      </c>
      <c r="G154" s="338" t="s">
        <v>603</v>
      </c>
      <c r="H154" s="516"/>
      <c r="L154" s="1">
        <v>50</v>
      </c>
      <c r="M154" s="362" t="s">
        <v>607</v>
      </c>
      <c r="N154" s="10"/>
      <c r="O154" s="11" t="s">
        <v>608</v>
      </c>
    </row>
    <row r="155" spans="1:15">
      <c r="A155" s="580" t="s">
        <v>609</v>
      </c>
      <c r="B155" s="582"/>
      <c r="C155" s="578" t="s">
        <v>610</v>
      </c>
      <c r="D155" s="81">
        <v>3</v>
      </c>
      <c r="E155" s="22" t="s">
        <v>611</v>
      </c>
      <c r="F155" s="6" t="s">
        <v>612</v>
      </c>
      <c r="G155" s="349" t="s">
        <v>613</v>
      </c>
      <c r="H155" s="527" t="s">
        <v>18</v>
      </c>
      <c r="I155" s="60"/>
      <c r="J155" s="60"/>
      <c r="K155" s="334" t="s">
        <v>614</v>
      </c>
      <c r="L155" s="1">
        <v>600</v>
      </c>
      <c r="M155" s="1">
        <v>500</v>
      </c>
      <c r="N155" s="45"/>
      <c r="O155" s="270" t="s">
        <v>95</v>
      </c>
    </row>
    <row r="156" spans="1:15" ht="22.5">
      <c r="A156" s="512"/>
      <c r="B156" s="582"/>
      <c r="C156" s="550"/>
      <c r="D156" s="62">
        <v>4</v>
      </c>
      <c r="E156" s="27" t="s">
        <v>615</v>
      </c>
      <c r="F156" s="6" t="s">
        <v>612</v>
      </c>
      <c r="G156" s="7" t="s">
        <v>613</v>
      </c>
      <c r="H156" s="528"/>
      <c r="K156" s="334" t="s">
        <v>616</v>
      </c>
      <c r="L156" s="1">
        <v>300</v>
      </c>
      <c r="M156" s="1">
        <v>300</v>
      </c>
      <c r="N156" s="10"/>
      <c r="O156" s="11" t="s">
        <v>617</v>
      </c>
    </row>
    <row r="157" spans="1:15">
      <c r="A157" s="512"/>
      <c r="B157" s="582"/>
      <c r="C157" s="551"/>
      <c r="D157" s="62">
        <v>1</v>
      </c>
      <c r="E157" s="27" t="s">
        <v>618</v>
      </c>
      <c r="F157" s="6" t="s">
        <v>612</v>
      </c>
      <c r="G157" s="7" t="s">
        <v>613</v>
      </c>
      <c r="H157" s="528"/>
      <c r="L157" s="1">
        <v>500</v>
      </c>
      <c r="M157" s="76" t="s">
        <v>619</v>
      </c>
      <c r="N157" s="10"/>
      <c r="O157" s="11" t="s">
        <v>82</v>
      </c>
    </row>
    <row r="158" spans="1:15">
      <c r="A158" s="512"/>
      <c r="B158" s="582"/>
      <c r="C158" s="549" t="s">
        <v>620</v>
      </c>
      <c r="D158" s="62">
        <v>4</v>
      </c>
      <c r="E158" s="27" t="s">
        <v>621</v>
      </c>
      <c r="F158" s="6" t="s">
        <v>622</v>
      </c>
      <c r="G158" s="7" t="s">
        <v>623</v>
      </c>
      <c r="H158" s="511" t="s">
        <v>18</v>
      </c>
      <c r="K158" s="334" t="s">
        <v>624</v>
      </c>
      <c r="L158" s="1">
        <v>450</v>
      </c>
      <c r="M158" s="1">
        <v>400</v>
      </c>
      <c r="N158" s="10"/>
      <c r="O158" s="11" t="s">
        <v>376</v>
      </c>
    </row>
    <row r="159" spans="1:15">
      <c r="A159" s="512"/>
      <c r="B159" s="582"/>
      <c r="C159" s="550"/>
      <c r="D159" s="62">
        <v>3</v>
      </c>
      <c r="E159" s="27" t="s">
        <v>625</v>
      </c>
      <c r="F159" s="6" t="s">
        <v>622</v>
      </c>
      <c r="G159" s="7" t="s">
        <v>623</v>
      </c>
      <c r="H159" s="507"/>
      <c r="K159" s="334" t="s">
        <v>626</v>
      </c>
      <c r="L159" s="1">
        <v>340</v>
      </c>
      <c r="M159" s="1">
        <v>300</v>
      </c>
      <c r="N159" s="10"/>
      <c r="O159" s="11" t="s">
        <v>627</v>
      </c>
    </row>
    <row r="160" spans="1:15">
      <c r="A160" s="512"/>
      <c r="B160" s="582"/>
      <c r="C160" s="551"/>
      <c r="D160" s="62">
        <v>1</v>
      </c>
      <c r="E160" s="27" t="s">
        <v>618</v>
      </c>
      <c r="F160" s="6" t="s">
        <v>622</v>
      </c>
      <c r="G160" s="7" t="s">
        <v>623</v>
      </c>
      <c r="H160" s="507"/>
      <c r="L160" s="1">
        <v>500</v>
      </c>
      <c r="M160" s="76" t="s">
        <v>619</v>
      </c>
      <c r="N160" s="10"/>
      <c r="O160" s="11" t="s">
        <v>82</v>
      </c>
    </row>
    <row r="161" spans="1:15" ht="33.75">
      <c r="A161" s="512"/>
      <c r="B161" s="582"/>
      <c r="C161" s="27" t="s">
        <v>628</v>
      </c>
      <c r="D161" s="62"/>
      <c r="E161" s="27" t="s">
        <v>629</v>
      </c>
      <c r="F161" s="6" t="s">
        <v>630</v>
      </c>
      <c r="G161" s="7" t="s">
        <v>631</v>
      </c>
      <c r="H161" s="86" t="s">
        <v>18</v>
      </c>
      <c r="K161" s="334" t="s">
        <v>632</v>
      </c>
      <c r="L161" s="1">
        <v>950</v>
      </c>
      <c r="M161" s="1">
        <v>400</v>
      </c>
      <c r="N161" s="10"/>
      <c r="O161" s="11" t="s">
        <v>633</v>
      </c>
    </row>
    <row r="162" spans="1:15">
      <c r="A162" s="512"/>
      <c r="B162" s="582"/>
      <c r="C162" s="549" t="s">
        <v>634</v>
      </c>
      <c r="D162" s="62">
        <v>3</v>
      </c>
      <c r="E162" s="27" t="s">
        <v>635</v>
      </c>
      <c r="F162" s="6" t="s">
        <v>630</v>
      </c>
      <c r="G162" s="7" t="s">
        <v>631</v>
      </c>
      <c r="H162" s="511" t="s">
        <v>18</v>
      </c>
      <c r="K162" s="334" t="s">
        <v>636</v>
      </c>
      <c r="L162" s="1">
        <v>340</v>
      </c>
      <c r="M162" s="1">
        <v>300</v>
      </c>
      <c r="N162" s="10"/>
      <c r="O162" s="11" t="s">
        <v>637</v>
      </c>
    </row>
    <row r="163" spans="1:15">
      <c r="A163" s="512"/>
      <c r="B163" s="582"/>
      <c r="C163" s="550"/>
      <c r="D163" s="62"/>
      <c r="E163" s="27" t="s">
        <v>638</v>
      </c>
      <c r="F163" s="6" t="s">
        <v>630</v>
      </c>
      <c r="G163" s="7" t="s">
        <v>631</v>
      </c>
      <c r="H163" s="507"/>
      <c r="L163" s="1">
        <v>800</v>
      </c>
      <c r="M163" s="1">
        <v>300</v>
      </c>
      <c r="N163" s="10"/>
      <c r="O163" s="11" t="s">
        <v>639</v>
      </c>
    </row>
    <row r="164" spans="1:15">
      <c r="A164" s="512"/>
      <c r="B164" s="582"/>
      <c r="C164" s="67" t="s">
        <v>640</v>
      </c>
      <c r="D164" s="350"/>
      <c r="E164" s="27"/>
      <c r="F164" s="6"/>
      <c r="G164" s="7"/>
      <c r="H164" s="86" t="s">
        <v>18</v>
      </c>
      <c r="K164" s="334" t="s">
        <v>641</v>
      </c>
      <c r="L164" s="1"/>
      <c r="M164" s="1"/>
      <c r="N164" s="10"/>
      <c r="O164" s="11"/>
    </row>
    <row r="165" spans="1:15">
      <c r="A165" s="512"/>
      <c r="B165" s="582"/>
      <c r="C165" s="549" t="s">
        <v>642</v>
      </c>
      <c r="D165" s="62">
        <v>1</v>
      </c>
      <c r="E165" s="27" t="s">
        <v>34</v>
      </c>
      <c r="F165" s="6" t="s">
        <v>643</v>
      </c>
      <c r="G165" s="7" t="s">
        <v>644</v>
      </c>
      <c r="H165" s="511" t="s">
        <v>18</v>
      </c>
      <c r="K165" s="334" t="s">
        <v>645</v>
      </c>
      <c r="L165" s="1">
        <v>200</v>
      </c>
      <c r="M165" s="1">
        <v>200</v>
      </c>
      <c r="N165" s="10"/>
      <c r="O165" s="11" t="s">
        <v>637</v>
      </c>
    </row>
    <row r="166" spans="1:15">
      <c r="A166" s="512"/>
      <c r="B166" s="582"/>
      <c r="C166" s="550"/>
      <c r="D166" s="62">
        <v>2</v>
      </c>
      <c r="E166" s="27" t="s">
        <v>322</v>
      </c>
      <c r="F166" s="6" t="s">
        <v>643</v>
      </c>
      <c r="G166" s="7" t="s">
        <v>644</v>
      </c>
      <c r="H166" s="507"/>
      <c r="K166" s="334" t="s">
        <v>646</v>
      </c>
      <c r="L166" s="1">
        <v>338</v>
      </c>
      <c r="M166" s="1">
        <v>300</v>
      </c>
      <c r="N166" s="10"/>
      <c r="O166" s="11" t="s">
        <v>647</v>
      </c>
    </row>
    <row r="167" spans="1:15">
      <c r="A167" s="512"/>
      <c r="B167" s="582"/>
      <c r="C167" s="550"/>
      <c r="D167" s="62">
        <v>5</v>
      </c>
      <c r="E167" s="27" t="s">
        <v>648</v>
      </c>
      <c r="F167" s="6" t="s">
        <v>643</v>
      </c>
      <c r="G167" s="7" t="s">
        <v>644</v>
      </c>
      <c r="H167" s="507"/>
      <c r="K167" s="334" t="s">
        <v>649</v>
      </c>
      <c r="L167" s="1">
        <v>920</v>
      </c>
      <c r="M167" s="1">
        <v>800</v>
      </c>
      <c r="N167" s="10"/>
      <c r="O167" s="363" t="s">
        <v>650</v>
      </c>
    </row>
    <row r="168" spans="1:15">
      <c r="A168" s="512"/>
      <c r="B168" s="582"/>
      <c r="C168" s="551"/>
      <c r="D168" s="62">
        <v>4</v>
      </c>
      <c r="E168" s="27" t="s">
        <v>651</v>
      </c>
      <c r="F168" s="6" t="s">
        <v>643</v>
      </c>
      <c r="G168" s="7" t="s">
        <v>644</v>
      </c>
      <c r="H168" s="507"/>
      <c r="K168" s="334" t="s">
        <v>652</v>
      </c>
      <c r="L168" s="1">
        <v>1100</v>
      </c>
      <c r="M168" s="1">
        <v>400</v>
      </c>
      <c r="N168" s="10"/>
      <c r="O168" s="11" t="s">
        <v>653</v>
      </c>
    </row>
    <row r="169" spans="1:15">
      <c r="A169" s="512"/>
      <c r="B169" s="582"/>
      <c r="C169" s="549" t="s">
        <v>654</v>
      </c>
      <c r="D169" s="62"/>
      <c r="E169" s="27" t="s">
        <v>655</v>
      </c>
      <c r="F169" s="6" t="s">
        <v>656</v>
      </c>
      <c r="G169" s="7" t="s">
        <v>657</v>
      </c>
      <c r="H169" s="511" t="s">
        <v>18</v>
      </c>
      <c r="K169" s="334" t="s">
        <v>658</v>
      </c>
      <c r="L169" s="1">
        <v>480</v>
      </c>
      <c r="M169" s="1">
        <v>300</v>
      </c>
      <c r="N169" s="10"/>
      <c r="O169" s="11" t="s">
        <v>659</v>
      </c>
    </row>
    <row r="170" spans="1:15">
      <c r="A170" s="512"/>
      <c r="B170" s="582"/>
      <c r="C170" s="550"/>
      <c r="D170" s="62"/>
      <c r="E170" s="27" t="s">
        <v>660</v>
      </c>
      <c r="F170" s="6" t="s">
        <v>656</v>
      </c>
      <c r="G170" s="7" t="s">
        <v>657</v>
      </c>
      <c r="H170" s="507"/>
      <c r="K170" s="334" t="s">
        <v>661</v>
      </c>
      <c r="L170" s="1">
        <v>200</v>
      </c>
      <c r="M170" s="1">
        <v>200</v>
      </c>
      <c r="N170" s="10"/>
      <c r="O170" s="11"/>
    </row>
    <row r="171" spans="1:15">
      <c r="A171" s="512"/>
      <c r="B171" s="582"/>
      <c r="C171" s="551"/>
      <c r="D171" s="62"/>
      <c r="E171" s="27" t="s">
        <v>662</v>
      </c>
      <c r="F171" s="6" t="s">
        <v>656</v>
      </c>
      <c r="G171" s="7" t="s">
        <v>657</v>
      </c>
      <c r="H171" s="507"/>
      <c r="L171" s="1">
        <v>300</v>
      </c>
      <c r="M171" s="76" t="s">
        <v>663</v>
      </c>
      <c r="N171" s="10"/>
      <c r="O171" s="11" t="s">
        <v>95</v>
      </c>
    </row>
    <row r="172" spans="1:15">
      <c r="A172" s="512"/>
      <c r="B172" s="582"/>
      <c r="C172" s="549" t="s">
        <v>664</v>
      </c>
      <c r="D172" s="62">
        <v>2</v>
      </c>
      <c r="E172" s="27" t="s">
        <v>665</v>
      </c>
      <c r="F172" s="6" t="s">
        <v>666</v>
      </c>
      <c r="G172" s="7" t="s">
        <v>667</v>
      </c>
      <c r="H172" s="511" t="s">
        <v>18</v>
      </c>
      <c r="K172" s="334" t="s">
        <v>668</v>
      </c>
      <c r="L172" s="1">
        <v>450</v>
      </c>
      <c r="M172" s="1">
        <v>200</v>
      </c>
      <c r="N172" s="10"/>
      <c r="O172" s="11" t="s">
        <v>669</v>
      </c>
    </row>
    <row r="173" spans="1:15">
      <c r="A173" s="512"/>
      <c r="B173" s="582"/>
      <c r="C173" s="550"/>
      <c r="D173" s="62">
        <v>3</v>
      </c>
      <c r="E173" s="27" t="s">
        <v>670</v>
      </c>
      <c r="F173" s="6" t="s">
        <v>666</v>
      </c>
      <c r="G173" s="7" t="s">
        <v>667</v>
      </c>
      <c r="H173" s="507"/>
      <c r="L173" s="1">
        <v>800</v>
      </c>
      <c r="M173" s="76" t="s">
        <v>671</v>
      </c>
      <c r="N173" s="10"/>
      <c r="O173" s="11" t="s">
        <v>95</v>
      </c>
    </row>
    <row r="174" spans="1:15">
      <c r="A174" s="512"/>
      <c r="B174" s="582"/>
      <c r="C174" s="551"/>
      <c r="D174" s="62">
        <v>1</v>
      </c>
      <c r="E174" s="27" t="s">
        <v>672</v>
      </c>
      <c r="F174" s="6" t="s">
        <v>666</v>
      </c>
      <c r="G174" s="7" t="s">
        <v>667</v>
      </c>
      <c r="H174" s="507"/>
      <c r="K174" s="334" t="s">
        <v>673</v>
      </c>
      <c r="L174" s="1">
        <v>550</v>
      </c>
      <c r="M174" s="1">
        <v>300</v>
      </c>
      <c r="N174" s="10"/>
      <c r="O174" s="35" t="s">
        <v>336</v>
      </c>
    </row>
    <row r="175" spans="1:15">
      <c r="A175" s="512"/>
      <c r="B175" s="582"/>
      <c r="C175" s="549" t="s">
        <v>674</v>
      </c>
      <c r="D175" s="62">
        <v>1</v>
      </c>
      <c r="E175" s="27" t="s">
        <v>675</v>
      </c>
      <c r="F175" s="6" t="s">
        <v>676</v>
      </c>
      <c r="G175" s="7" t="s">
        <v>677</v>
      </c>
      <c r="H175" s="511" t="s">
        <v>18</v>
      </c>
      <c r="K175" s="334" t="s">
        <v>678</v>
      </c>
      <c r="L175" s="1">
        <v>410</v>
      </c>
      <c r="M175" s="1">
        <v>300</v>
      </c>
      <c r="N175" s="10"/>
      <c r="O175" s="35" t="s">
        <v>336</v>
      </c>
    </row>
    <row r="176" spans="1:15">
      <c r="A176" s="512"/>
      <c r="B176" s="582"/>
      <c r="C176" s="551"/>
      <c r="D176" s="62">
        <v>1</v>
      </c>
      <c r="E176" s="27" t="s">
        <v>679</v>
      </c>
      <c r="F176" s="6" t="s">
        <v>676</v>
      </c>
      <c r="G176" s="7" t="s">
        <v>677</v>
      </c>
      <c r="H176" s="507"/>
      <c r="K176" s="334" t="s">
        <v>680</v>
      </c>
      <c r="L176" s="1">
        <v>440</v>
      </c>
      <c r="M176" s="1">
        <v>300</v>
      </c>
      <c r="N176" s="10"/>
      <c r="O176" s="11" t="s">
        <v>681</v>
      </c>
    </row>
    <row r="177" spans="1:15">
      <c r="A177" s="512"/>
      <c r="B177" s="582"/>
      <c r="C177" s="549" t="s">
        <v>682</v>
      </c>
      <c r="D177" s="351"/>
      <c r="E177" s="27"/>
      <c r="F177" s="6"/>
      <c r="G177" s="7"/>
      <c r="H177" s="511" t="s">
        <v>18</v>
      </c>
      <c r="L177" s="1"/>
      <c r="M177" s="1"/>
      <c r="N177" s="10"/>
      <c r="O177" s="11"/>
    </row>
    <row r="178" spans="1:15">
      <c r="A178" s="512"/>
      <c r="B178" s="582"/>
      <c r="C178" s="551"/>
      <c r="D178" s="351"/>
      <c r="E178" s="27"/>
      <c r="F178" s="6"/>
      <c r="G178" s="7"/>
      <c r="H178" s="507"/>
      <c r="K178" s="334" t="s">
        <v>683</v>
      </c>
      <c r="L178" s="1"/>
      <c r="M178" s="1"/>
      <c r="N178" s="10"/>
      <c r="O178" s="11"/>
    </row>
    <row r="179" spans="1:15" ht="22.5">
      <c r="A179" s="512"/>
      <c r="B179" s="582"/>
      <c r="C179" s="549" t="s">
        <v>684</v>
      </c>
      <c r="D179" s="62">
        <v>1</v>
      </c>
      <c r="E179" s="27" t="s">
        <v>685</v>
      </c>
      <c r="F179" s="6" t="s">
        <v>686</v>
      </c>
      <c r="G179" s="7">
        <v>15110258584</v>
      </c>
      <c r="H179" s="511" t="s">
        <v>18</v>
      </c>
      <c r="K179" s="334" t="s">
        <v>687</v>
      </c>
      <c r="L179" s="1">
        <v>800</v>
      </c>
      <c r="M179" s="1">
        <v>800</v>
      </c>
      <c r="N179" s="10"/>
      <c r="O179" s="11" t="s">
        <v>688</v>
      </c>
    </row>
    <row r="180" spans="1:15">
      <c r="A180" s="512"/>
      <c r="B180" s="582"/>
      <c r="C180" s="551"/>
      <c r="D180" s="62">
        <v>1</v>
      </c>
      <c r="E180" s="27" t="s">
        <v>689</v>
      </c>
      <c r="F180" s="6" t="s">
        <v>686</v>
      </c>
      <c r="G180" s="7">
        <v>15110258584</v>
      </c>
      <c r="H180" s="507"/>
      <c r="K180" s="334" t="s">
        <v>690</v>
      </c>
      <c r="L180" s="1">
        <v>450</v>
      </c>
      <c r="M180" s="1">
        <v>400</v>
      </c>
      <c r="N180" s="10"/>
      <c r="O180" s="11" t="s">
        <v>691</v>
      </c>
    </row>
    <row r="181" spans="1:15">
      <c r="A181" s="512"/>
      <c r="B181" s="582"/>
      <c r="C181" s="549" t="s">
        <v>692</v>
      </c>
      <c r="D181" s="62">
        <v>1</v>
      </c>
      <c r="E181" s="27" t="s">
        <v>693</v>
      </c>
      <c r="F181" s="6" t="s">
        <v>694</v>
      </c>
      <c r="G181" s="352" t="s">
        <v>695</v>
      </c>
      <c r="H181" s="523" t="s">
        <v>18</v>
      </c>
      <c r="I181" s="364"/>
      <c r="J181" s="364"/>
      <c r="L181" s="1">
        <v>1310</v>
      </c>
      <c r="M181" s="76" t="s">
        <v>696</v>
      </c>
      <c r="N181" s="10"/>
      <c r="O181" s="11" t="s">
        <v>697</v>
      </c>
    </row>
    <row r="182" spans="1:15">
      <c r="A182" s="512"/>
      <c r="B182" s="582"/>
      <c r="C182" s="551"/>
      <c r="D182" s="62">
        <v>5</v>
      </c>
      <c r="E182" s="27" t="s">
        <v>698</v>
      </c>
      <c r="F182" s="6" t="s">
        <v>694</v>
      </c>
      <c r="G182" s="352" t="s">
        <v>695</v>
      </c>
      <c r="H182" s="524"/>
      <c r="I182" s="364"/>
      <c r="J182" s="364"/>
      <c r="K182" s="334" t="s">
        <v>699</v>
      </c>
      <c r="L182" s="1">
        <v>500</v>
      </c>
      <c r="M182" s="1">
        <v>500</v>
      </c>
      <c r="N182" s="10"/>
      <c r="O182" s="11" t="s">
        <v>700</v>
      </c>
    </row>
    <row r="183" spans="1:15">
      <c r="A183" s="512"/>
      <c r="B183" s="582"/>
      <c r="C183" s="549" t="s">
        <v>701</v>
      </c>
      <c r="D183" s="62">
        <v>4</v>
      </c>
      <c r="E183" s="27" t="s">
        <v>702</v>
      </c>
      <c r="F183" s="6" t="s">
        <v>703</v>
      </c>
      <c r="G183" s="7" t="s">
        <v>704</v>
      </c>
      <c r="H183" s="525" t="s">
        <v>18</v>
      </c>
      <c r="K183" s="334" t="s">
        <v>705</v>
      </c>
      <c r="L183" s="1">
        <v>475</v>
      </c>
      <c r="M183" s="1">
        <v>300</v>
      </c>
      <c r="N183" s="10"/>
      <c r="O183" s="11" t="s">
        <v>706</v>
      </c>
    </row>
    <row r="184" spans="1:15">
      <c r="A184" s="512"/>
      <c r="B184" s="582"/>
      <c r="C184" s="550"/>
      <c r="D184" s="62">
        <v>3</v>
      </c>
      <c r="E184" s="27" t="s">
        <v>707</v>
      </c>
      <c r="F184" s="6" t="s">
        <v>703</v>
      </c>
      <c r="G184" s="7" t="s">
        <v>704</v>
      </c>
      <c r="H184" s="526"/>
      <c r="K184" s="334" t="s">
        <v>708</v>
      </c>
      <c r="L184" s="1">
        <v>809</v>
      </c>
      <c r="M184" s="1">
        <v>300</v>
      </c>
      <c r="N184" s="10"/>
      <c r="O184" s="11" t="s">
        <v>709</v>
      </c>
    </row>
    <row r="185" spans="1:15" ht="22.5">
      <c r="A185" s="579"/>
      <c r="B185" s="582"/>
      <c r="C185" s="577"/>
      <c r="D185" s="80">
        <v>1</v>
      </c>
      <c r="E185" s="69" t="s">
        <v>710</v>
      </c>
      <c r="F185" s="6" t="s">
        <v>703</v>
      </c>
      <c r="G185" s="353" t="s">
        <v>704</v>
      </c>
      <c r="H185" s="526"/>
      <c r="I185" s="365"/>
      <c r="J185" s="365"/>
      <c r="L185" s="1">
        <v>500</v>
      </c>
      <c r="M185" s="366" t="s">
        <v>711</v>
      </c>
      <c r="N185" s="55"/>
      <c r="O185" s="56" t="s">
        <v>82</v>
      </c>
    </row>
    <row r="186" spans="1:15" ht="22.5">
      <c r="A186" s="512" t="s">
        <v>712</v>
      </c>
      <c r="B186" s="512"/>
      <c r="C186" s="571" t="s">
        <v>713</v>
      </c>
      <c r="D186" s="6">
        <v>2</v>
      </c>
      <c r="E186" s="2" t="s">
        <v>714</v>
      </c>
      <c r="F186" s="6" t="s">
        <v>715</v>
      </c>
      <c r="G186" s="338" t="s">
        <v>716</v>
      </c>
      <c r="H186" s="515" t="s">
        <v>18</v>
      </c>
      <c r="K186" s="334" t="s">
        <v>717</v>
      </c>
      <c r="L186" s="1">
        <v>480</v>
      </c>
      <c r="M186" s="1">
        <v>200</v>
      </c>
      <c r="N186" s="10"/>
      <c r="O186" s="11" t="s">
        <v>718</v>
      </c>
    </row>
    <row r="187" spans="1:15">
      <c r="A187" s="512"/>
      <c r="B187" s="512"/>
      <c r="C187" s="572"/>
      <c r="D187" s="6">
        <v>5</v>
      </c>
      <c r="E187" s="2" t="s">
        <v>719</v>
      </c>
      <c r="F187" s="6" t="s">
        <v>715</v>
      </c>
      <c r="G187" s="338" t="s">
        <v>716</v>
      </c>
      <c r="H187" s="516"/>
      <c r="K187" s="334" t="s">
        <v>720</v>
      </c>
      <c r="L187" s="1">
        <v>400</v>
      </c>
      <c r="M187" s="1">
        <v>200</v>
      </c>
      <c r="N187" s="10"/>
      <c r="O187" s="11" t="s">
        <v>721</v>
      </c>
    </row>
    <row r="188" spans="1:15">
      <c r="A188" s="512"/>
      <c r="B188" s="512"/>
      <c r="C188" s="571" t="s">
        <v>722</v>
      </c>
      <c r="D188" s="6">
        <v>3</v>
      </c>
      <c r="E188" s="2" t="s">
        <v>723</v>
      </c>
      <c r="F188" s="6" t="s">
        <v>724</v>
      </c>
      <c r="G188" s="338" t="s">
        <v>725</v>
      </c>
      <c r="H188" s="515" t="s">
        <v>18</v>
      </c>
      <c r="K188" s="334" t="s">
        <v>726</v>
      </c>
      <c r="L188" s="1">
        <v>260</v>
      </c>
      <c r="M188" s="1">
        <v>260</v>
      </c>
      <c r="N188" s="10"/>
      <c r="O188" s="11" t="s">
        <v>727</v>
      </c>
    </row>
    <row r="189" spans="1:15" ht="22.5">
      <c r="A189" s="512"/>
      <c r="B189" s="512"/>
      <c r="C189" s="572"/>
      <c r="D189" s="6">
        <v>5</v>
      </c>
      <c r="E189" s="2" t="s">
        <v>728</v>
      </c>
      <c r="F189" s="6" t="s">
        <v>729</v>
      </c>
      <c r="G189" s="338" t="s">
        <v>730</v>
      </c>
      <c r="H189" s="516"/>
      <c r="K189" s="334" t="s">
        <v>731</v>
      </c>
      <c r="L189" s="1">
        <v>300</v>
      </c>
      <c r="M189" s="1">
        <v>260</v>
      </c>
      <c r="N189" s="10"/>
      <c r="O189" s="11" t="s">
        <v>732</v>
      </c>
    </row>
    <row r="190" spans="1:15" s="234" customFormat="1" ht="90">
      <c r="A190" s="583"/>
      <c r="B190" s="583"/>
      <c r="C190" s="2" t="s">
        <v>733</v>
      </c>
      <c r="D190" s="2">
        <v>1</v>
      </c>
      <c r="E190" s="2" t="s">
        <v>734</v>
      </c>
      <c r="F190" s="6" t="s">
        <v>715</v>
      </c>
      <c r="G190" s="354" t="s">
        <v>735</v>
      </c>
      <c r="H190" s="355" t="s">
        <v>18</v>
      </c>
      <c r="I190" s="356"/>
      <c r="J190" s="356"/>
      <c r="K190" s="334" t="s">
        <v>736</v>
      </c>
      <c r="L190" s="1">
        <v>2178</v>
      </c>
      <c r="M190" s="160">
        <v>800</v>
      </c>
      <c r="N190" s="367"/>
      <c r="O190" s="368" t="s">
        <v>737</v>
      </c>
    </row>
    <row r="191" spans="1:15" s="234" customFormat="1" ht="45">
      <c r="A191" s="583"/>
      <c r="B191" s="583"/>
      <c r="C191" s="2" t="s">
        <v>738</v>
      </c>
      <c r="D191" s="2">
        <v>5</v>
      </c>
      <c r="E191" s="2" t="s">
        <v>739</v>
      </c>
      <c r="F191" s="6" t="s">
        <v>740</v>
      </c>
      <c r="G191" s="354" t="s">
        <v>735</v>
      </c>
      <c r="H191" s="355" t="s">
        <v>18</v>
      </c>
      <c r="I191" s="356"/>
      <c r="J191" s="356"/>
      <c r="K191" s="334" t="s">
        <v>741</v>
      </c>
      <c r="L191" s="1">
        <v>630</v>
      </c>
      <c r="M191" s="160">
        <v>500</v>
      </c>
      <c r="N191" s="367"/>
      <c r="O191" s="260" t="s">
        <v>742</v>
      </c>
    </row>
    <row r="192" spans="1:15" s="234" customFormat="1" ht="56.25">
      <c r="A192" s="583"/>
      <c r="B192" s="583"/>
      <c r="C192" s="2" t="s">
        <v>743</v>
      </c>
      <c r="D192" s="2">
        <v>4</v>
      </c>
      <c r="E192" s="2" t="s">
        <v>744</v>
      </c>
      <c r="F192" s="6" t="s">
        <v>745</v>
      </c>
      <c r="G192" s="354" t="s">
        <v>735</v>
      </c>
      <c r="H192" s="355" t="s">
        <v>18</v>
      </c>
      <c r="I192" s="356"/>
      <c r="J192" s="356"/>
      <c r="K192" s="334" t="s">
        <v>746</v>
      </c>
      <c r="L192" s="1">
        <v>1200</v>
      </c>
      <c r="M192" s="160">
        <v>700</v>
      </c>
      <c r="N192" s="367"/>
      <c r="O192" s="260" t="s">
        <v>747</v>
      </c>
    </row>
    <row r="193" spans="1:15" ht="22.5">
      <c r="A193" s="512"/>
      <c r="B193" s="512"/>
      <c r="C193" s="571" t="s">
        <v>748</v>
      </c>
      <c r="D193" s="6">
        <v>4</v>
      </c>
      <c r="E193" s="2" t="s">
        <v>749</v>
      </c>
      <c r="F193" s="6" t="s">
        <v>750</v>
      </c>
      <c r="G193" s="338" t="s">
        <v>751</v>
      </c>
      <c r="H193" s="515" t="s">
        <v>18</v>
      </c>
      <c r="K193" s="334" t="s">
        <v>752</v>
      </c>
      <c r="L193" s="1">
        <v>1500</v>
      </c>
      <c r="M193" s="1">
        <v>500</v>
      </c>
      <c r="N193" s="10"/>
      <c r="O193" s="11" t="s">
        <v>753</v>
      </c>
    </row>
    <row r="194" spans="1:15" ht="22.5">
      <c r="A194" s="512"/>
      <c r="B194" s="512"/>
      <c r="C194" s="573"/>
      <c r="D194" s="6">
        <v>2</v>
      </c>
      <c r="E194" s="2" t="s">
        <v>754</v>
      </c>
      <c r="F194" s="6" t="s">
        <v>750</v>
      </c>
      <c r="G194" s="338" t="s">
        <v>751</v>
      </c>
      <c r="H194" s="516"/>
      <c r="K194" s="334" t="s">
        <v>755</v>
      </c>
      <c r="L194" s="1">
        <v>545</v>
      </c>
      <c r="M194" s="1">
        <v>500</v>
      </c>
      <c r="N194" s="10"/>
      <c r="O194" s="11" t="s">
        <v>756</v>
      </c>
    </row>
    <row r="195" spans="1:15" ht="22.5">
      <c r="A195" s="512"/>
      <c r="B195" s="512"/>
      <c r="C195" s="572"/>
      <c r="D195" s="6">
        <v>3</v>
      </c>
      <c r="E195" s="2" t="s">
        <v>757</v>
      </c>
      <c r="F195" s="6" t="s">
        <v>750</v>
      </c>
      <c r="G195" s="338" t="s">
        <v>751</v>
      </c>
      <c r="H195" s="516"/>
      <c r="L195" s="1">
        <v>670</v>
      </c>
      <c r="M195" s="76" t="s">
        <v>758</v>
      </c>
      <c r="N195" s="10"/>
      <c r="O195" s="11" t="s">
        <v>95</v>
      </c>
    </row>
    <row r="196" spans="1:15" ht="22.5">
      <c r="A196" s="512"/>
      <c r="B196" s="512"/>
      <c r="C196" s="571" t="s">
        <v>759</v>
      </c>
      <c r="D196" s="6">
        <v>3</v>
      </c>
      <c r="E196" s="2" t="s">
        <v>760</v>
      </c>
      <c r="F196" s="6" t="s">
        <v>761</v>
      </c>
      <c r="G196" s="338" t="s">
        <v>762</v>
      </c>
      <c r="H196" s="515" t="s">
        <v>18</v>
      </c>
      <c r="L196" s="1">
        <v>450</v>
      </c>
      <c r="M196" s="76" t="s">
        <v>763</v>
      </c>
      <c r="N196" s="10"/>
      <c r="O196" s="11" t="s">
        <v>95</v>
      </c>
    </row>
    <row r="197" spans="1:15" ht="22.5">
      <c r="A197" s="512"/>
      <c r="B197" s="512"/>
      <c r="C197" s="573"/>
      <c r="D197" s="6">
        <v>2</v>
      </c>
      <c r="E197" s="2" t="s">
        <v>764</v>
      </c>
      <c r="F197" s="6" t="s">
        <v>765</v>
      </c>
      <c r="G197" s="338" t="s">
        <v>762</v>
      </c>
      <c r="H197" s="516"/>
      <c r="K197" s="334" t="s">
        <v>766</v>
      </c>
      <c r="L197" s="1">
        <v>400</v>
      </c>
      <c r="M197" s="1">
        <v>300</v>
      </c>
      <c r="N197" s="10"/>
      <c r="O197" s="11" t="s">
        <v>767</v>
      </c>
    </row>
    <row r="198" spans="1:15" ht="22.5">
      <c r="A198" s="512"/>
      <c r="B198" s="512"/>
      <c r="C198" s="572"/>
      <c r="D198" s="6">
        <v>2</v>
      </c>
      <c r="E198" s="2" t="s">
        <v>768</v>
      </c>
      <c r="F198" s="6" t="s">
        <v>769</v>
      </c>
      <c r="G198" s="338" t="s">
        <v>762</v>
      </c>
      <c r="H198" s="516"/>
      <c r="K198" s="334" t="s">
        <v>770</v>
      </c>
      <c r="L198" s="1">
        <v>700</v>
      </c>
      <c r="M198" s="1">
        <v>600</v>
      </c>
      <c r="N198" s="10"/>
      <c r="O198" s="11" t="s">
        <v>771</v>
      </c>
    </row>
    <row r="199" spans="1:15" ht="22.5" customHeight="1">
      <c r="A199" s="512"/>
      <c r="B199" s="512"/>
      <c r="C199" s="571" t="s">
        <v>772</v>
      </c>
      <c r="D199" s="6">
        <v>2</v>
      </c>
      <c r="E199" s="2" t="s">
        <v>773</v>
      </c>
      <c r="F199" s="6" t="s">
        <v>774</v>
      </c>
      <c r="G199" s="338" t="s">
        <v>775</v>
      </c>
      <c r="H199" s="515" t="s">
        <v>18</v>
      </c>
      <c r="K199" s="334" t="s">
        <v>776</v>
      </c>
      <c r="L199" s="1">
        <v>200</v>
      </c>
      <c r="M199" s="1">
        <v>200</v>
      </c>
      <c r="N199" s="10"/>
      <c r="O199" s="11" t="s">
        <v>691</v>
      </c>
    </row>
    <row r="200" spans="1:15" ht="22.5">
      <c r="A200" s="512"/>
      <c r="B200" s="512"/>
      <c r="C200" s="572"/>
      <c r="D200" s="6">
        <v>5</v>
      </c>
      <c r="E200" s="2" t="s">
        <v>777</v>
      </c>
      <c r="F200" s="6" t="s">
        <v>774</v>
      </c>
      <c r="G200" s="338" t="s">
        <v>775</v>
      </c>
      <c r="H200" s="516"/>
      <c r="K200" s="334" t="s">
        <v>778</v>
      </c>
      <c r="L200" s="1">
        <v>300</v>
      </c>
      <c r="M200" s="1">
        <v>300</v>
      </c>
      <c r="N200" s="10"/>
      <c r="O200" s="11" t="s">
        <v>721</v>
      </c>
    </row>
    <row r="201" spans="1:15" ht="22.5">
      <c r="A201" s="512"/>
      <c r="B201" s="512"/>
      <c r="C201" s="571" t="s">
        <v>779</v>
      </c>
      <c r="D201" s="6">
        <v>1</v>
      </c>
      <c r="E201" s="2" t="s">
        <v>780</v>
      </c>
      <c r="F201" s="6" t="s">
        <v>781</v>
      </c>
      <c r="G201" s="338" t="s">
        <v>782</v>
      </c>
      <c r="H201" s="515" t="s">
        <v>18</v>
      </c>
      <c r="K201" s="334" t="s">
        <v>783</v>
      </c>
      <c r="L201" s="1">
        <v>0</v>
      </c>
      <c r="M201" s="1">
        <v>0</v>
      </c>
      <c r="N201" s="10"/>
      <c r="O201" s="11" t="s">
        <v>784</v>
      </c>
    </row>
    <row r="202" spans="1:15" ht="22.5">
      <c r="A202" s="512"/>
      <c r="B202" s="512"/>
      <c r="C202" s="572"/>
      <c r="D202" s="6">
        <v>2</v>
      </c>
      <c r="E202" s="2" t="s">
        <v>785</v>
      </c>
      <c r="F202" s="6" t="s">
        <v>781</v>
      </c>
      <c r="G202" s="338" t="s">
        <v>782</v>
      </c>
      <c r="H202" s="516"/>
      <c r="K202" s="334" t="s">
        <v>786</v>
      </c>
      <c r="L202" s="1">
        <v>0</v>
      </c>
      <c r="M202" s="1">
        <v>300</v>
      </c>
      <c r="N202" s="10"/>
      <c r="O202" s="11" t="s">
        <v>787</v>
      </c>
    </row>
    <row r="203" spans="1:15">
      <c r="A203" s="512"/>
      <c r="B203" s="512"/>
      <c r="C203" s="571" t="s">
        <v>788</v>
      </c>
      <c r="D203" s="6">
        <v>1</v>
      </c>
      <c r="E203" s="2" t="s">
        <v>789</v>
      </c>
      <c r="F203" s="6" t="s">
        <v>745</v>
      </c>
      <c r="G203" s="338" t="s">
        <v>790</v>
      </c>
      <c r="H203" s="515" t="s">
        <v>18</v>
      </c>
      <c r="K203" s="334" t="s">
        <v>791</v>
      </c>
      <c r="L203" s="1">
        <v>600</v>
      </c>
      <c r="M203" s="1">
        <v>400</v>
      </c>
      <c r="N203" s="10"/>
      <c r="O203" s="11" t="s">
        <v>792</v>
      </c>
    </row>
    <row r="204" spans="1:15">
      <c r="A204" s="512"/>
      <c r="B204" s="512"/>
      <c r="C204" s="572"/>
      <c r="D204" s="6">
        <v>2</v>
      </c>
      <c r="E204" s="2" t="s">
        <v>793</v>
      </c>
      <c r="F204" s="6" t="s">
        <v>745</v>
      </c>
      <c r="G204" s="338" t="s">
        <v>790</v>
      </c>
      <c r="H204" s="516"/>
      <c r="L204" s="1">
        <v>400</v>
      </c>
      <c r="M204" s="76" t="s">
        <v>794</v>
      </c>
      <c r="N204" s="10"/>
      <c r="O204" s="35" t="s">
        <v>517</v>
      </c>
    </row>
    <row r="205" spans="1:15">
      <c r="A205" s="512" t="s">
        <v>795</v>
      </c>
      <c r="B205" s="512"/>
      <c r="C205" s="567" t="s">
        <v>796</v>
      </c>
      <c r="D205" s="2">
        <v>5</v>
      </c>
      <c r="E205" s="2" t="s">
        <v>797</v>
      </c>
      <c r="F205" s="6" t="s">
        <v>798</v>
      </c>
      <c r="G205" s="369" t="s">
        <v>799</v>
      </c>
      <c r="H205" s="517" t="s">
        <v>18</v>
      </c>
      <c r="K205" s="334" t="s">
        <v>800</v>
      </c>
      <c r="L205" s="1">
        <v>652</v>
      </c>
      <c r="M205" s="1">
        <v>500</v>
      </c>
      <c r="N205" s="10"/>
      <c r="O205" s="11"/>
    </row>
    <row r="206" spans="1:15">
      <c r="A206" s="512"/>
      <c r="B206" s="512"/>
      <c r="C206" s="574"/>
      <c r="D206" s="2">
        <v>2</v>
      </c>
      <c r="E206" s="2" t="s">
        <v>801</v>
      </c>
      <c r="F206" s="6" t="s">
        <v>798</v>
      </c>
      <c r="G206" s="369" t="s">
        <v>799</v>
      </c>
      <c r="H206" s="518"/>
      <c r="K206" s="334" t="s">
        <v>802</v>
      </c>
      <c r="L206" s="1">
        <v>100</v>
      </c>
      <c r="M206" s="1">
        <v>100</v>
      </c>
      <c r="N206" s="10"/>
      <c r="O206" s="11" t="s">
        <v>803</v>
      </c>
    </row>
    <row r="207" spans="1:15" ht="22.5">
      <c r="A207" s="512"/>
      <c r="B207" s="512"/>
      <c r="C207" s="574"/>
      <c r="D207" s="2">
        <v>4</v>
      </c>
      <c r="E207" s="2" t="s">
        <v>804</v>
      </c>
      <c r="F207" s="6" t="s">
        <v>798</v>
      </c>
      <c r="G207" s="370" t="s">
        <v>799</v>
      </c>
      <c r="H207" s="518"/>
      <c r="K207" s="334" t="s">
        <v>805</v>
      </c>
      <c r="L207" s="1">
        <v>1100</v>
      </c>
      <c r="M207" s="1">
        <v>800</v>
      </c>
      <c r="N207" s="10"/>
      <c r="O207" s="11" t="s">
        <v>806</v>
      </c>
    </row>
    <row r="208" spans="1:15">
      <c r="A208" s="512"/>
      <c r="B208" s="512"/>
      <c r="C208" s="574" t="s">
        <v>807</v>
      </c>
      <c r="D208" s="2">
        <v>5</v>
      </c>
      <c r="E208" s="2" t="s">
        <v>808</v>
      </c>
      <c r="F208" s="6" t="s">
        <v>809</v>
      </c>
      <c r="G208" s="371">
        <v>15201139118</v>
      </c>
      <c r="H208" s="517" t="s">
        <v>18</v>
      </c>
      <c r="K208" s="334" t="s">
        <v>810</v>
      </c>
      <c r="L208" s="1">
        <v>500</v>
      </c>
      <c r="M208" s="1">
        <v>300</v>
      </c>
      <c r="N208" s="10"/>
      <c r="O208" s="11" t="s">
        <v>811</v>
      </c>
    </row>
    <row r="209" spans="1:15">
      <c r="A209" s="512"/>
      <c r="B209" s="512"/>
      <c r="C209" s="574"/>
      <c r="D209" s="2">
        <v>2</v>
      </c>
      <c r="E209" s="2" t="s">
        <v>812</v>
      </c>
      <c r="F209" s="6" t="s">
        <v>809</v>
      </c>
      <c r="G209" s="371">
        <v>15201139118</v>
      </c>
      <c r="H209" s="518"/>
      <c r="K209" s="334" t="s">
        <v>813</v>
      </c>
      <c r="L209" s="1">
        <v>600</v>
      </c>
      <c r="M209" s="1">
        <v>300</v>
      </c>
      <c r="N209" s="10"/>
      <c r="O209" s="11" t="s">
        <v>814</v>
      </c>
    </row>
    <row r="210" spans="1:15">
      <c r="A210" s="512"/>
      <c r="B210" s="512"/>
      <c r="C210" s="575" t="s">
        <v>371</v>
      </c>
      <c r="D210" s="2">
        <v>2</v>
      </c>
      <c r="E210" s="159" t="s">
        <v>815</v>
      </c>
      <c r="F210" s="6" t="s">
        <v>816</v>
      </c>
      <c r="G210" s="371">
        <v>15210846283</v>
      </c>
      <c r="H210" s="519" t="s">
        <v>18</v>
      </c>
      <c r="K210" s="334" t="s">
        <v>817</v>
      </c>
      <c r="L210" s="1">
        <v>355</v>
      </c>
      <c r="M210" s="1">
        <v>300</v>
      </c>
      <c r="N210" s="10"/>
      <c r="O210" s="11" t="s">
        <v>814</v>
      </c>
    </row>
    <row r="211" spans="1:15">
      <c r="A211" s="512"/>
      <c r="B211" s="512"/>
      <c r="C211" s="576"/>
      <c r="D211" s="2">
        <v>3</v>
      </c>
      <c r="E211" s="159" t="s">
        <v>818</v>
      </c>
      <c r="F211" s="6" t="s">
        <v>816</v>
      </c>
      <c r="G211" s="371">
        <v>15210846283</v>
      </c>
      <c r="H211" s="520"/>
      <c r="K211" s="334" t="s">
        <v>819</v>
      </c>
      <c r="L211" s="1">
        <v>200</v>
      </c>
      <c r="M211" s="1">
        <v>200</v>
      </c>
      <c r="N211" s="10"/>
      <c r="O211" s="11" t="s">
        <v>820</v>
      </c>
    </row>
    <row r="212" spans="1:15">
      <c r="A212" s="512"/>
      <c r="B212" s="512"/>
      <c r="C212" s="567" t="s">
        <v>821</v>
      </c>
      <c r="D212" s="2">
        <v>2</v>
      </c>
      <c r="E212" s="159" t="s">
        <v>822</v>
      </c>
      <c r="F212" s="6" t="s">
        <v>823</v>
      </c>
      <c r="G212" s="371">
        <v>18811471354</v>
      </c>
      <c r="H212" s="519" t="s">
        <v>18</v>
      </c>
      <c r="K212" s="334" t="s">
        <v>824</v>
      </c>
      <c r="L212" s="1">
        <v>500</v>
      </c>
      <c r="M212" s="1">
        <v>400</v>
      </c>
      <c r="N212" s="10"/>
      <c r="O212" s="11" t="s">
        <v>691</v>
      </c>
    </row>
    <row r="213" spans="1:15">
      <c r="A213" s="512"/>
      <c r="B213" s="512"/>
      <c r="C213" s="568"/>
      <c r="D213" s="2">
        <v>5</v>
      </c>
      <c r="E213" s="159" t="s">
        <v>825</v>
      </c>
      <c r="F213" s="6" t="s">
        <v>826</v>
      </c>
      <c r="G213" s="371">
        <v>18811471352</v>
      </c>
      <c r="H213" s="520"/>
      <c r="L213" s="1">
        <v>400</v>
      </c>
      <c r="M213" s="76" t="s">
        <v>827</v>
      </c>
      <c r="N213" s="10"/>
      <c r="O213" s="11" t="s">
        <v>828</v>
      </c>
    </row>
    <row r="214" spans="1:15">
      <c r="A214" s="512"/>
      <c r="B214" s="512"/>
      <c r="C214" s="569" t="s">
        <v>829</v>
      </c>
      <c r="D214" s="372">
        <v>5</v>
      </c>
      <c r="E214" s="373" t="s">
        <v>830</v>
      </c>
      <c r="F214" s="6" t="s">
        <v>831</v>
      </c>
      <c r="G214" s="374">
        <v>18911805167</v>
      </c>
      <c r="H214" s="521" t="s">
        <v>18</v>
      </c>
      <c r="K214" s="334" t="s">
        <v>832</v>
      </c>
      <c r="L214" s="1">
        <v>600</v>
      </c>
      <c r="M214" s="1">
        <v>400</v>
      </c>
      <c r="N214" s="10"/>
      <c r="O214" s="11" t="s">
        <v>833</v>
      </c>
    </row>
    <row r="215" spans="1:15" ht="22.5">
      <c r="A215" s="512"/>
      <c r="B215" s="512"/>
      <c r="C215" s="570"/>
      <c r="D215" s="161">
        <v>1</v>
      </c>
      <c r="E215" s="159" t="s">
        <v>834</v>
      </c>
      <c r="F215" s="6" t="s">
        <v>835</v>
      </c>
      <c r="G215" s="369" t="s">
        <v>836</v>
      </c>
      <c r="H215" s="522"/>
      <c r="K215" s="334" t="s">
        <v>837</v>
      </c>
      <c r="L215" s="1">
        <v>200</v>
      </c>
      <c r="M215" s="1">
        <v>200</v>
      </c>
      <c r="N215" s="10"/>
      <c r="O215" s="11" t="s">
        <v>838</v>
      </c>
    </row>
    <row r="216" spans="1:15">
      <c r="A216" s="512" t="s">
        <v>839</v>
      </c>
      <c r="B216" s="512"/>
      <c r="C216" s="562" t="s">
        <v>610</v>
      </c>
      <c r="D216" s="5">
        <v>1</v>
      </c>
      <c r="E216" s="5" t="s">
        <v>840</v>
      </c>
      <c r="F216" s="6" t="s">
        <v>841</v>
      </c>
      <c r="G216" s="5">
        <v>13522902573</v>
      </c>
      <c r="H216" s="513"/>
      <c r="L216" s="1">
        <v>500</v>
      </c>
      <c r="M216" s="76" t="s">
        <v>842</v>
      </c>
      <c r="N216" s="10"/>
      <c r="O216" s="11" t="s">
        <v>697</v>
      </c>
    </row>
    <row r="217" spans="1:15">
      <c r="A217" s="512"/>
      <c r="B217" s="512"/>
      <c r="C217" s="538"/>
      <c r="D217" s="5">
        <v>3</v>
      </c>
      <c r="E217" s="5" t="s">
        <v>843</v>
      </c>
      <c r="F217" s="6" t="s">
        <v>841</v>
      </c>
      <c r="G217" s="5">
        <v>13522902573</v>
      </c>
      <c r="H217" s="513"/>
      <c r="K217" s="334" t="s">
        <v>844</v>
      </c>
      <c r="L217" s="1">
        <v>0</v>
      </c>
      <c r="M217" s="1">
        <v>200</v>
      </c>
      <c r="N217" s="10"/>
      <c r="O217" s="11" t="s">
        <v>845</v>
      </c>
    </row>
    <row r="218" spans="1:15">
      <c r="A218" s="512"/>
      <c r="B218" s="512"/>
      <c r="C218" s="539"/>
      <c r="D218" s="5">
        <v>2</v>
      </c>
      <c r="E218" s="5" t="s">
        <v>846</v>
      </c>
      <c r="F218" s="6" t="s">
        <v>841</v>
      </c>
      <c r="G218" s="5">
        <v>13522902573</v>
      </c>
      <c r="H218" s="513"/>
      <c r="K218" s="334" t="s">
        <v>847</v>
      </c>
      <c r="L218" s="1">
        <v>200</v>
      </c>
      <c r="M218" s="1">
        <v>200</v>
      </c>
      <c r="N218" s="10"/>
      <c r="O218" s="11" t="s">
        <v>848</v>
      </c>
    </row>
    <row r="219" spans="1:15">
      <c r="A219" s="512"/>
      <c r="B219" s="512"/>
      <c r="C219" s="537" t="s">
        <v>849</v>
      </c>
      <c r="D219" s="5">
        <v>2</v>
      </c>
      <c r="E219" s="5" t="s">
        <v>850</v>
      </c>
      <c r="F219" s="6" t="s">
        <v>851</v>
      </c>
      <c r="G219" s="5">
        <v>18801160687</v>
      </c>
      <c r="H219" s="513"/>
      <c r="K219" s="334" t="s">
        <v>852</v>
      </c>
      <c r="L219" s="1">
        <v>500</v>
      </c>
      <c r="M219" s="1">
        <v>300</v>
      </c>
      <c r="N219" s="10"/>
      <c r="O219" s="11" t="s">
        <v>853</v>
      </c>
    </row>
    <row r="220" spans="1:15" ht="22.5">
      <c r="A220" s="512"/>
      <c r="B220" s="512"/>
      <c r="C220" s="538"/>
      <c r="D220" s="5">
        <v>1</v>
      </c>
      <c r="E220" s="5" t="s">
        <v>854</v>
      </c>
      <c r="F220" s="6" t="s">
        <v>855</v>
      </c>
      <c r="G220" s="5">
        <v>13391901302</v>
      </c>
      <c r="H220" s="513"/>
      <c r="L220" s="1">
        <v>498</v>
      </c>
      <c r="M220" s="76" t="s">
        <v>856</v>
      </c>
      <c r="N220" s="10"/>
      <c r="O220" s="11" t="s">
        <v>697</v>
      </c>
    </row>
    <row r="221" spans="1:15">
      <c r="A221" s="512"/>
      <c r="B221" s="512"/>
      <c r="C221" s="539"/>
      <c r="D221" s="5">
        <v>5</v>
      </c>
      <c r="E221" s="5" t="s">
        <v>857</v>
      </c>
      <c r="F221" s="6" t="s">
        <v>858</v>
      </c>
      <c r="G221" s="5">
        <v>15201646045</v>
      </c>
      <c r="H221" s="513"/>
      <c r="K221" s="334" t="s">
        <v>859</v>
      </c>
      <c r="L221" s="1">
        <v>725</v>
      </c>
      <c r="M221" s="1">
        <v>350</v>
      </c>
      <c r="N221" s="10"/>
      <c r="O221" s="11" t="s">
        <v>860</v>
      </c>
    </row>
    <row r="222" spans="1:15" ht="22.5">
      <c r="A222" s="512"/>
      <c r="B222" s="512"/>
      <c r="C222" s="5" t="s">
        <v>861</v>
      </c>
      <c r="D222" s="5">
        <v>3</v>
      </c>
      <c r="E222" s="5" t="s">
        <v>862</v>
      </c>
      <c r="F222" s="6" t="s">
        <v>863</v>
      </c>
      <c r="G222" s="5" t="s">
        <v>864</v>
      </c>
      <c r="H222" s="99"/>
      <c r="K222" s="334" t="s">
        <v>865</v>
      </c>
      <c r="L222" s="1">
        <v>405</v>
      </c>
      <c r="M222" s="1">
        <v>400</v>
      </c>
      <c r="N222" s="10"/>
      <c r="O222" s="11" t="s">
        <v>866</v>
      </c>
    </row>
    <row r="223" spans="1:15">
      <c r="A223" s="512"/>
      <c r="B223" s="512"/>
      <c r="C223" s="554" t="s">
        <v>867</v>
      </c>
      <c r="D223" s="5">
        <v>2</v>
      </c>
      <c r="E223" s="5" t="s">
        <v>868</v>
      </c>
      <c r="F223" s="6" t="s">
        <v>869</v>
      </c>
      <c r="G223" s="5">
        <v>15210982181</v>
      </c>
      <c r="H223" s="99"/>
      <c r="K223" s="334" t="s">
        <v>870</v>
      </c>
      <c r="L223" s="1">
        <v>387.5</v>
      </c>
      <c r="M223" s="1">
        <v>400</v>
      </c>
      <c r="N223" s="10"/>
      <c r="O223" s="11" t="s">
        <v>871</v>
      </c>
    </row>
    <row r="224" spans="1:15">
      <c r="A224" s="512"/>
      <c r="B224" s="512"/>
      <c r="C224" s="554"/>
      <c r="D224" s="5">
        <v>2</v>
      </c>
      <c r="E224" s="5" t="s">
        <v>872</v>
      </c>
      <c r="F224" s="6" t="s">
        <v>869</v>
      </c>
      <c r="G224" s="5"/>
      <c r="H224" s="99"/>
      <c r="K224" s="334" t="s">
        <v>873</v>
      </c>
      <c r="L224" s="1">
        <v>600</v>
      </c>
      <c r="M224" s="1">
        <v>500</v>
      </c>
      <c r="N224" s="10"/>
      <c r="O224" s="11" t="s">
        <v>874</v>
      </c>
    </row>
    <row r="225" spans="1:15" ht="22.5">
      <c r="A225" s="512"/>
      <c r="B225" s="512"/>
      <c r="C225" s="5" t="s">
        <v>875</v>
      </c>
      <c r="D225" s="5">
        <v>1</v>
      </c>
      <c r="E225" s="5" t="s">
        <v>34</v>
      </c>
      <c r="F225" s="6" t="s">
        <v>876</v>
      </c>
      <c r="G225" s="32" t="s">
        <v>877</v>
      </c>
      <c r="H225" s="34"/>
      <c r="K225" s="334" t="s">
        <v>878</v>
      </c>
      <c r="L225" s="1">
        <v>800</v>
      </c>
      <c r="M225" s="1">
        <v>600</v>
      </c>
      <c r="N225" s="10"/>
      <c r="O225" s="11" t="s">
        <v>879</v>
      </c>
    </row>
    <row r="226" spans="1:15" ht="22.5">
      <c r="A226" s="512"/>
      <c r="B226" s="512"/>
      <c r="C226" s="5" t="s">
        <v>880</v>
      </c>
      <c r="D226" s="8">
        <v>1</v>
      </c>
      <c r="E226" s="5" t="s">
        <v>34</v>
      </c>
      <c r="F226" s="6" t="s">
        <v>863</v>
      </c>
      <c r="G226" s="5" t="s">
        <v>864</v>
      </c>
      <c r="H226" s="99"/>
      <c r="K226" s="334" t="s">
        <v>881</v>
      </c>
      <c r="L226" s="1">
        <v>670</v>
      </c>
      <c r="M226" s="1">
        <v>400</v>
      </c>
      <c r="N226" s="10"/>
      <c r="O226" s="11" t="s">
        <v>882</v>
      </c>
    </row>
    <row r="227" spans="1:15">
      <c r="A227" s="512"/>
      <c r="B227" s="512"/>
      <c r="C227" s="537" t="s">
        <v>883</v>
      </c>
      <c r="D227" s="5">
        <v>1</v>
      </c>
      <c r="E227" s="5" t="s">
        <v>884</v>
      </c>
      <c r="F227" s="6" t="s">
        <v>885</v>
      </c>
      <c r="G227" s="5">
        <v>18810371964</v>
      </c>
      <c r="H227" s="513"/>
      <c r="K227" s="334" t="s">
        <v>886</v>
      </c>
      <c r="L227" s="1">
        <v>350</v>
      </c>
      <c r="M227" s="1">
        <v>350</v>
      </c>
      <c r="N227" s="10"/>
      <c r="O227" s="11" t="s">
        <v>887</v>
      </c>
    </row>
    <row r="228" spans="1:15">
      <c r="A228" s="512"/>
      <c r="B228" s="512"/>
      <c r="C228" s="538"/>
      <c r="D228" s="5">
        <v>2</v>
      </c>
      <c r="E228" s="5" t="s">
        <v>888</v>
      </c>
      <c r="F228" s="6" t="s">
        <v>885</v>
      </c>
      <c r="G228" s="5">
        <v>18810371964</v>
      </c>
      <c r="H228" s="513"/>
      <c r="K228" s="334" t="s">
        <v>889</v>
      </c>
      <c r="L228" s="1">
        <v>370</v>
      </c>
      <c r="M228" s="1">
        <v>370</v>
      </c>
      <c r="N228" s="10"/>
      <c r="O228" s="11" t="s">
        <v>845</v>
      </c>
    </row>
    <row r="229" spans="1:15">
      <c r="A229" s="512"/>
      <c r="B229" s="512"/>
      <c r="C229" s="539"/>
      <c r="D229" s="5">
        <v>3</v>
      </c>
      <c r="E229" s="5" t="s">
        <v>890</v>
      </c>
      <c r="F229" s="6" t="s">
        <v>885</v>
      </c>
      <c r="G229" s="5">
        <v>18810371964</v>
      </c>
      <c r="H229" s="513"/>
      <c r="K229" s="334" t="s">
        <v>891</v>
      </c>
      <c r="L229" s="1">
        <v>400</v>
      </c>
      <c r="M229" s="1">
        <v>300</v>
      </c>
      <c r="N229" s="10"/>
      <c r="O229" s="11" t="s">
        <v>892</v>
      </c>
    </row>
    <row r="230" spans="1:15" ht="22.5">
      <c r="A230" s="512"/>
      <c r="B230" s="512"/>
      <c r="C230" s="5" t="s">
        <v>893</v>
      </c>
      <c r="D230" s="5">
        <v>1</v>
      </c>
      <c r="E230" s="5" t="s">
        <v>894</v>
      </c>
      <c r="F230" s="6" t="s">
        <v>895</v>
      </c>
      <c r="G230" s="5">
        <v>13611252859</v>
      </c>
      <c r="H230" s="99"/>
      <c r="K230" s="334" t="s">
        <v>896</v>
      </c>
      <c r="L230" s="1">
        <v>460</v>
      </c>
      <c r="M230" s="1">
        <v>400</v>
      </c>
      <c r="N230" s="10"/>
      <c r="O230" s="11" t="s">
        <v>897</v>
      </c>
    </row>
    <row r="231" spans="1:15">
      <c r="A231" s="579" t="s">
        <v>898</v>
      </c>
      <c r="B231" s="512"/>
      <c r="C231" s="537" t="s">
        <v>899</v>
      </c>
      <c r="D231" s="5">
        <v>2</v>
      </c>
      <c r="E231" s="5" t="s">
        <v>900</v>
      </c>
      <c r="F231" s="6" t="s">
        <v>901</v>
      </c>
      <c r="G231" s="32" t="s">
        <v>902</v>
      </c>
      <c r="H231" s="492"/>
      <c r="K231" s="334" t="s">
        <v>903</v>
      </c>
      <c r="L231" s="1">
        <v>350</v>
      </c>
      <c r="M231" s="1">
        <v>300</v>
      </c>
      <c r="N231" s="10"/>
      <c r="O231" s="11" t="s">
        <v>904</v>
      </c>
    </row>
    <row r="232" spans="1:15">
      <c r="A232" s="582"/>
      <c r="B232" s="512"/>
      <c r="C232" s="539"/>
      <c r="D232" s="8">
        <v>1</v>
      </c>
      <c r="E232" s="27" t="s">
        <v>905</v>
      </c>
      <c r="F232" s="6" t="s">
        <v>901</v>
      </c>
      <c r="G232" s="32" t="s">
        <v>902</v>
      </c>
      <c r="H232" s="492"/>
      <c r="K232" s="334" t="s">
        <v>906</v>
      </c>
      <c r="L232" s="1">
        <v>156</v>
      </c>
      <c r="M232" s="1">
        <v>200</v>
      </c>
      <c r="N232" s="10"/>
      <c r="O232" s="11" t="s">
        <v>596</v>
      </c>
    </row>
    <row r="233" spans="1:15" ht="22.5">
      <c r="A233" s="582"/>
      <c r="B233" s="512"/>
      <c r="C233" s="5" t="s">
        <v>907</v>
      </c>
      <c r="D233" s="8">
        <v>5</v>
      </c>
      <c r="E233" s="27" t="s">
        <v>908</v>
      </c>
      <c r="F233" s="6" t="s">
        <v>909</v>
      </c>
      <c r="G233" s="95" t="s">
        <v>910</v>
      </c>
      <c r="H233" s="96"/>
      <c r="L233" s="1">
        <v>400</v>
      </c>
      <c r="M233" s="76" t="s">
        <v>911</v>
      </c>
      <c r="N233" s="10"/>
      <c r="O233" s="11" t="s">
        <v>95</v>
      </c>
    </row>
    <row r="234" spans="1:15">
      <c r="A234" s="582"/>
      <c r="B234" s="512"/>
      <c r="C234" s="5" t="s">
        <v>807</v>
      </c>
      <c r="D234" s="8">
        <v>5</v>
      </c>
      <c r="E234" s="27" t="s">
        <v>912</v>
      </c>
      <c r="F234" s="6" t="s">
        <v>913</v>
      </c>
      <c r="G234" s="32" t="s">
        <v>914</v>
      </c>
      <c r="H234" s="34"/>
      <c r="K234" s="334" t="s">
        <v>915</v>
      </c>
      <c r="L234" s="1">
        <v>50</v>
      </c>
      <c r="M234" s="1">
        <v>200</v>
      </c>
      <c r="N234" s="10"/>
      <c r="O234" s="11" t="s">
        <v>214</v>
      </c>
    </row>
    <row r="235" spans="1:15" ht="22.5">
      <c r="A235" s="582"/>
      <c r="B235" s="512"/>
      <c r="C235" s="537" t="s">
        <v>916</v>
      </c>
      <c r="D235" s="8">
        <v>2</v>
      </c>
      <c r="E235" s="27" t="s">
        <v>917</v>
      </c>
      <c r="F235" s="6" t="s">
        <v>918</v>
      </c>
      <c r="G235" s="95" t="s">
        <v>919</v>
      </c>
      <c r="H235" s="514"/>
      <c r="K235" s="334" t="s">
        <v>920</v>
      </c>
      <c r="L235" s="1">
        <v>200</v>
      </c>
      <c r="M235" s="1">
        <v>200</v>
      </c>
      <c r="N235" s="10"/>
      <c r="O235" s="11" t="s">
        <v>921</v>
      </c>
    </row>
    <row r="236" spans="1:15" ht="22.5">
      <c r="A236" s="582"/>
      <c r="B236" s="512"/>
      <c r="C236" s="539"/>
      <c r="D236" s="8">
        <v>1</v>
      </c>
      <c r="E236" s="27" t="s">
        <v>922</v>
      </c>
      <c r="F236" s="6" t="s">
        <v>918</v>
      </c>
      <c r="G236" s="95" t="s">
        <v>919</v>
      </c>
      <c r="H236" s="514"/>
      <c r="K236" s="334" t="s">
        <v>923</v>
      </c>
      <c r="L236" s="1">
        <v>750</v>
      </c>
      <c r="M236" s="1">
        <v>400</v>
      </c>
      <c r="N236" s="10"/>
      <c r="O236" s="11" t="s">
        <v>924</v>
      </c>
    </row>
    <row r="237" spans="1:15" ht="22.5">
      <c r="A237" s="582"/>
      <c r="B237" s="512"/>
      <c r="C237" s="5" t="s">
        <v>925</v>
      </c>
      <c r="D237" s="5">
        <v>1</v>
      </c>
      <c r="E237" s="27" t="s">
        <v>926</v>
      </c>
      <c r="F237" s="6" t="s">
        <v>927</v>
      </c>
      <c r="G237" s="32" t="s">
        <v>928</v>
      </c>
      <c r="H237" s="34"/>
      <c r="K237" s="334" t="s">
        <v>929</v>
      </c>
      <c r="L237" s="1">
        <v>100</v>
      </c>
      <c r="M237" s="1">
        <v>100</v>
      </c>
      <c r="N237" s="10"/>
      <c r="O237" s="11" t="s">
        <v>930</v>
      </c>
    </row>
    <row r="238" spans="1:15">
      <c r="A238" s="582"/>
      <c r="B238" s="512"/>
      <c r="C238" s="537" t="s">
        <v>931</v>
      </c>
      <c r="D238" s="8">
        <v>1</v>
      </c>
      <c r="E238" s="27" t="s">
        <v>932</v>
      </c>
      <c r="F238" s="6" t="s">
        <v>933</v>
      </c>
      <c r="G238" s="32" t="s">
        <v>934</v>
      </c>
      <c r="H238" s="492"/>
      <c r="K238" s="334" t="s">
        <v>935</v>
      </c>
      <c r="L238" s="1">
        <v>250</v>
      </c>
      <c r="M238" s="1">
        <v>250</v>
      </c>
      <c r="N238" s="10"/>
      <c r="O238" s="11" t="s">
        <v>936</v>
      </c>
    </row>
    <row r="239" spans="1:15">
      <c r="A239" s="580"/>
      <c r="B239" s="512"/>
      <c r="C239" s="539"/>
      <c r="D239" s="5">
        <v>5</v>
      </c>
      <c r="E239" s="27" t="s">
        <v>937</v>
      </c>
      <c r="F239" s="6" t="s">
        <v>933</v>
      </c>
      <c r="G239" s="32" t="s">
        <v>934</v>
      </c>
      <c r="H239" s="492"/>
      <c r="K239" s="334" t="s">
        <v>938</v>
      </c>
      <c r="L239" s="1">
        <v>300</v>
      </c>
      <c r="M239" s="1">
        <v>200</v>
      </c>
      <c r="N239" s="10"/>
      <c r="O239" s="11" t="s">
        <v>939</v>
      </c>
    </row>
    <row r="240" spans="1:15">
      <c r="A240" s="512" t="s">
        <v>940</v>
      </c>
      <c r="B240" s="512"/>
      <c r="C240" s="564" t="s">
        <v>332</v>
      </c>
      <c r="D240" s="91">
        <v>2</v>
      </c>
      <c r="E240" s="2" t="s">
        <v>941</v>
      </c>
      <c r="F240" s="6" t="s">
        <v>942</v>
      </c>
      <c r="G240" s="32" t="s">
        <v>943</v>
      </c>
      <c r="H240" s="491" t="s">
        <v>18</v>
      </c>
      <c r="K240" s="334" t="s">
        <v>944</v>
      </c>
      <c r="L240" s="1">
        <v>240</v>
      </c>
      <c r="M240" s="1">
        <v>240</v>
      </c>
      <c r="N240" s="10"/>
      <c r="O240" s="11" t="s">
        <v>945</v>
      </c>
    </row>
    <row r="241" spans="1:15">
      <c r="A241" s="512"/>
      <c r="B241" s="512"/>
      <c r="C241" s="565"/>
      <c r="D241" s="91">
        <v>2</v>
      </c>
      <c r="E241" s="2" t="s">
        <v>629</v>
      </c>
      <c r="F241" s="6" t="s">
        <v>942</v>
      </c>
      <c r="G241" s="32" t="s">
        <v>943</v>
      </c>
      <c r="H241" s="492"/>
      <c r="K241" s="334" t="s">
        <v>946</v>
      </c>
      <c r="L241" s="1">
        <v>950</v>
      </c>
      <c r="M241" s="1">
        <v>500</v>
      </c>
      <c r="N241" s="10"/>
      <c r="O241" s="11" t="s">
        <v>947</v>
      </c>
    </row>
    <row r="242" spans="1:15">
      <c r="A242" s="512"/>
      <c r="B242" s="512"/>
      <c r="C242" s="565"/>
      <c r="D242" s="91">
        <v>2</v>
      </c>
      <c r="E242" s="2" t="s">
        <v>948</v>
      </c>
      <c r="F242" s="6" t="s">
        <v>942</v>
      </c>
      <c r="G242" s="32" t="s">
        <v>943</v>
      </c>
      <c r="H242" s="492"/>
      <c r="K242" s="334" t="s">
        <v>949</v>
      </c>
      <c r="L242" s="1">
        <v>800</v>
      </c>
      <c r="M242" s="1">
        <v>200</v>
      </c>
      <c r="N242" s="10"/>
      <c r="O242" s="11" t="s">
        <v>88</v>
      </c>
    </row>
    <row r="243" spans="1:15">
      <c r="A243" s="512"/>
      <c r="B243" s="512"/>
      <c r="C243" s="566"/>
      <c r="D243" s="91">
        <v>2</v>
      </c>
      <c r="E243" s="2" t="s">
        <v>950</v>
      </c>
      <c r="F243" s="6" t="s">
        <v>942</v>
      </c>
      <c r="G243" s="32" t="s">
        <v>943</v>
      </c>
      <c r="H243" s="492"/>
      <c r="L243" s="1">
        <v>320</v>
      </c>
      <c r="M243" s="76" t="s">
        <v>951</v>
      </c>
      <c r="N243" s="10"/>
      <c r="O243" s="11" t="s">
        <v>952</v>
      </c>
    </row>
    <row r="244" spans="1:15" ht="22.5">
      <c r="A244" s="512"/>
      <c r="B244" s="512"/>
      <c r="C244" s="5" t="s">
        <v>953</v>
      </c>
      <c r="D244" s="5">
        <v>1</v>
      </c>
      <c r="E244" s="27" t="s">
        <v>954</v>
      </c>
      <c r="F244" s="6" t="s">
        <v>955</v>
      </c>
      <c r="G244" s="32" t="s">
        <v>956</v>
      </c>
      <c r="H244" s="33" t="s">
        <v>18</v>
      </c>
      <c r="K244" s="334" t="s">
        <v>957</v>
      </c>
      <c r="L244" s="1">
        <v>940</v>
      </c>
      <c r="M244" s="1">
        <v>600</v>
      </c>
      <c r="N244" s="10"/>
      <c r="O244" s="11" t="s">
        <v>958</v>
      </c>
    </row>
    <row r="245" spans="1:15">
      <c r="A245" s="512"/>
      <c r="B245" s="512"/>
      <c r="C245" s="5" t="s">
        <v>959</v>
      </c>
      <c r="D245" s="5">
        <v>1</v>
      </c>
      <c r="E245" s="2" t="s">
        <v>960</v>
      </c>
      <c r="F245" s="6" t="s">
        <v>955</v>
      </c>
      <c r="G245" s="32" t="s">
        <v>956</v>
      </c>
      <c r="H245" s="33" t="s">
        <v>18</v>
      </c>
      <c r="K245" s="334" t="s">
        <v>961</v>
      </c>
      <c r="L245" s="1">
        <v>900</v>
      </c>
      <c r="M245" s="1">
        <v>600</v>
      </c>
      <c r="N245" s="10"/>
      <c r="O245" s="11" t="s">
        <v>958</v>
      </c>
    </row>
    <row r="246" spans="1:15" ht="33.75">
      <c r="A246" s="512"/>
      <c r="B246" s="512"/>
      <c r="C246" s="5" t="s">
        <v>962</v>
      </c>
      <c r="D246" s="5">
        <v>1</v>
      </c>
      <c r="E246" s="27" t="s">
        <v>963</v>
      </c>
      <c r="F246" s="6" t="s">
        <v>964</v>
      </c>
      <c r="G246" s="32" t="s">
        <v>965</v>
      </c>
      <c r="H246" s="33" t="s">
        <v>18</v>
      </c>
      <c r="K246" s="334" t="s">
        <v>966</v>
      </c>
      <c r="L246" s="1">
        <v>880</v>
      </c>
      <c r="M246" s="1">
        <v>600</v>
      </c>
      <c r="N246" s="10"/>
      <c r="O246" s="11" t="s">
        <v>967</v>
      </c>
    </row>
    <row r="247" spans="1:15" ht="33.75">
      <c r="A247" s="512"/>
      <c r="B247" s="512"/>
      <c r="C247" s="5" t="s">
        <v>968</v>
      </c>
      <c r="D247" s="5">
        <v>1</v>
      </c>
      <c r="E247" s="2" t="s">
        <v>969</v>
      </c>
      <c r="F247" s="6" t="s">
        <v>964</v>
      </c>
      <c r="G247" s="32" t="s">
        <v>965</v>
      </c>
      <c r="H247" s="33" t="s">
        <v>18</v>
      </c>
      <c r="L247" s="1">
        <v>800</v>
      </c>
      <c r="M247" s="76" t="s">
        <v>970</v>
      </c>
      <c r="N247" s="10"/>
      <c r="O247" s="11" t="s">
        <v>971</v>
      </c>
    </row>
    <row r="248" spans="1:15" ht="33.75">
      <c r="A248" s="512"/>
      <c r="B248" s="512"/>
      <c r="C248" s="5" t="s">
        <v>972</v>
      </c>
      <c r="D248" s="5">
        <v>4</v>
      </c>
      <c r="E248" s="27" t="s">
        <v>973</v>
      </c>
      <c r="F248" s="6" t="s">
        <v>964</v>
      </c>
      <c r="G248" s="32" t="s">
        <v>965</v>
      </c>
      <c r="H248" s="33" t="s">
        <v>18</v>
      </c>
      <c r="K248" s="334" t="s">
        <v>974</v>
      </c>
      <c r="L248" s="1">
        <v>1355</v>
      </c>
      <c r="M248" s="1">
        <v>800</v>
      </c>
      <c r="N248" s="10"/>
      <c r="O248" s="11" t="s">
        <v>975</v>
      </c>
    </row>
    <row r="249" spans="1:15">
      <c r="A249" s="512"/>
      <c r="B249" s="512"/>
      <c r="C249" s="537" t="s">
        <v>976</v>
      </c>
      <c r="D249" s="5">
        <v>1</v>
      </c>
      <c r="E249" s="27" t="s">
        <v>34</v>
      </c>
      <c r="F249" s="6" t="s">
        <v>977</v>
      </c>
      <c r="G249" s="32" t="s">
        <v>978</v>
      </c>
      <c r="H249" s="491" t="s">
        <v>18</v>
      </c>
      <c r="K249" s="334" t="s">
        <v>979</v>
      </c>
      <c r="L249" s="1">
        <v>600</v>
      </c>
      <c r="M249" s="1">
        <v>300</v>
      </c>
      <c r="N249" s="10"/>
      <c r="O249" s="11" t="s">
        <v>980</v>
      </c>
    </row>
    <row r="250" spans="1:15">
      <c r="A250" s="512"/>
      <c r="B250" s="512"/>
      <c r="C250" s="539"/>
      <c r="D250" s="5">
        <v>2</v>
      </c>
      <c r="E250" s="2" t="s">
        <v>981</v>
      </c>
      <c r="F250" s="6" t="s">
        <v>977</v>
      </c>
      <c r="G250" s="32" t="s">
        <v>978</v>
      </c>
      <c r="H250" s="492"/>
      <c r="K250" s="334" t="s">
        <v>982</v>
      </c>
      <c r="L250" s="1">
        <v>320</v>
      </c>
      <c r="M250" s="1">
        <v>300</v>
      </c>
      <c r="N250" s="10"/>
      <c r="O250" s="11" t="s">
        <v>691</v>
      </c>
    </row>
    <row r="251" spans="1:15" ht="22.5">
      <c r="A251" s="512"/>
      <c r="B251" s="512"/>
      <c r="C251" s="537" t="s">
        <v>983</v>
      </c>
      <c r="D251" s="5"/>
      <c r="E251" s="27" t="s">
        <v>984</v>
      </c>
      <c r="F251" s="6" t="s">
        <v>985</v>
      </c>
      <c r="G251" s="32" t="s">
        <v>986</v>
      </c>
      <c r="H251" s="491" t="s">
        <v>18</v>
      </c>
      <c r="K251" s="334" t="s">
        <v>987</v>
      </c>
      <c r="L251" s="1">
        <v>155</v>
      </c>
      <c r="M251" s="1">
        <v>100</v>
      </c>
      <c r="N251" s="10"/>
      <c r="O251" s="11" t="s">
        <v>988</v>
      </c>
    </row>
    <row r="252" spans="1:15">
      <c r="A252" s="512"/>
      <c r="B252" s="512"/>
      <c r="C252" s="539"/>
      <c r="D252" s="5">
        <v>1</v>
      </c>
      <c r="E252" s="2" t="s">
        <v>989</v>
      </c>
      <c r="F252" s="6" t="s">
        <v>985</v>
      </c>
      <c r="G252" s="32" t="s">
        <v>986</v>
      </c>
      <c r="H252" s="492"/>
      <c r="K252" s="334" t="s">
        <v>990</v>
      </c>
      <c r="L252" s="1">
        <v>165</v>
      </c>
      <c r="M252" s="1">
        <v>200</v>
      </c>
      <c r="N252" s="10"/>
      <c r="O252" s="11" t="s">
        <v>991</v>
      </c>
    </row>
    <row r="253" spans="1:15">
      <c r="A253" s="512"/>
      <c r="B253" s="512"/>
      <c r="C253" s="554" t="s">
        <v>992</v>
      </c>
      <c r="D253" s="5">
        <v>1</v>
      </c>
      <c r="E253" s="27" t="s">
        <v>993</v>
      </c>
      <c r="F253" s="6" t="s">
        <v>994</v>
      </c>
      <c r="G253" s="32" t="s">
        <v>995</v>
      </c>
      <c r="H253" s="33" t="s">
        <v>18</v>
      </c>
      <c r="K253" s="334" t="s">
        <v>996</v>
      </c>
      <c r="L253" s="1">
        <v>530</v>
      </c>
      <c r="M253" s="1">
        <v>400</v>
      </c>
      <c r="N253" s="10"/>
      <c r="O253" s="11" t="s">
        <v>997</v>
      </c>
    </row>
    <row r="254" spans="1:15">
      <c r="A254" s="512"/>
      <c r="B254" s="512"/>
      <c r="C254" s="554"/>
      <c r="D254" s="5">
        <v>1</v>
      </c>
      <c r="E254" s="2" t="s">
        <v>998</v>
      </c>
      <c r="F254" s="6" t="s">
        <v>994</v>
      </c>
      <c r="G254" s="32" t="s">
        <v>995</v>
      </c>
      <c r="H254" s="33" t="s">
        <v>18</v>
      </c>
      <c r="K254" s="334" t="s">
        <v>999</v>
      </c>
      <c r="L254" s="1">
        <v>930</v>
      </c>
      <c r="M254" s="1">
        <v>450</v>
      </c>
      <c r="N254" s="10"/>
      <c r="O254" s="11" t="s">
        <v>700</v>
      </c>
    </row>
    <row r="255" spans="1:15">
      <c r="A255" s="512" t="s">
        <v>1000</v>
      </c>
      <c r="B255" s="512"/>
      <c r="C255" s="537" t="s">
        <v>1001</v>
      </c>
      <c r="D255" s="5">
        <v>2</v>
      </c>
      <c r="E255" s="27" t="s">
        <v>1002</v>
      </c>
      <c r="F255" s="6" t="s">
        <v>1003</v>
      </c>
      <c r="G255" s="85">
        <v>15201651130</v>
      </c>
      <c r="H255" s="509" t="s">
        <v>18</v>
      </c>
      <c r="K255" s="334" t="s">
        <v>1004</v>
      </c>
      <c r="L255" s="1">
        <v>109</v>
      </c>
      <c r="M255" s="1">
        <v>150</v>
      </c>
      <c r="N255" s="10"/>
      <c r="O255" s="11" t="s">
        <v>691</v>
      </c>
    </row>
    <row r="256" spans="1:15">
      <c r="A256" s="512"/>
      <c r="B256" s="512"/>
      <c r="C256" s="538"/>
      <c r="D256" s="52">
        <v>4</v>
      </c>
      <c r="E256" s="27" t="s">
        <v>1005</v>
      </c>
      <c r="F256" s="6" t="s">
        <v>1003</v>
      </c>
      <c r="G256" s="85">
        <v>15201651130</v>
      </c>
      <c r="H256" s="510"/>
      <c r="K256" s="334" t="s">
        <v>1006</v>
      </c>
      <c r="L256" s="1">
        <v>500</v>
      </c>
      <c r="M256" s="1">
        <v>300</v>
      </c>
      <c r="N256" s="10"/>
      <c r="O256" s="11" t="s">
        <v>1007</v>
      </c>
    </row>
    <row r="257" spans="1:15">
      <c r="A257" s="512"/>
      <c r="B257" s="512"/>
      <c r="C257" s="539"/>
      <c r="D257" s="8">
        <v>1</v>
      </c>
      <c r="E257" s="27" t="s">
        <v>1008</v>
      </c>
      <c r="F257" s="6" t="s">
        <v>1003</v>
      </c>
      <c r="G257" s="85">
        <v>15201651130</v>
      </c>
      <c r="H257" s="510"/>
      <c r="K257" s="334" t="s">
        <v>1009</v>
      </c>
      <c r="L257" s="1">
        <v>362</v>
      </c>
      <c r="M257" s="1">
        <v>300</v>
      </c>
      <c r="N257" s="10"/>
      <c r="O257" s="11" t="s">
        <v>1010</v>
      </c>
    </row>
    <row r="258" spans="1:15">
      <c r="A258" s="512"/>
      <c r="B258" s="512"/>
      <c r="C258" s="537" t="s">
        <v>1011</v>
      </c>
      <c r="D258" s="8">
        <v>1</v>
      </c>
      <c r="E258" s="27" t="s">
        <v>1012</v>
      </c>
      <c r="F258" s="6" t="s">
        <v>1013</v>
      </c>
      <c r="G258" s="7">
        <v>15600645114</v>
      </c>
      <c r="H258" s="511" t="s">
        <v>18</v>
      </c>
      <c r="K258" s="334" t="s">
        <v>1014</v>
      </c>
      <c r="L258" s="1">
        <v>450</v>
      </c>
      <c r="M258" s="1">
        <v>240</v>
      </c>
      <c r="N258" s="10"/>
      <c r="O258" s="11" t="s">
        <v>24</v>
      </c>
    </row>
    <row r="259" spans="1:15">
      <c r="A259" s="512"/>
      <c r="B259" s="512"/>
      <c r="C259" s="538"/>
      <c r="D259" s="52">
        <v>4</v>
      </c>
      <c r="E259" s="27" t="s">
        <v>1015</v>
      </c>
      <c r="F259" s="6" t="s">
        <v>1013</v>
      </c>
      <c r="G259" s="7">
        <v>15600645114</v>
      </c>
      <c r="H259" s="507"/>
      <c r="K259" s="334" t="s">
        <v>1016</v>
      </c>
      <c r="L259" s="1">
        <v>500</v>
      </c>
      <c r="M259" s="1">
        <v>400</v>
      </c>
      <c r="N259" s="10"/>
      <c r="O259" s="11" t="s">
        <v>1017</v>
      </c>
    </row>
    <row r="260" spans="1:15">
      <c r="A260" s="512"/>
      <c r="B260" s="512"/>
      <c r="C260" s="539"/>
      <c r="D260" s="52">
        <v>5</v>
      </c>
      <c r="E260" s="27" t="s">
        <v>1018</v>
      </c>
      <c r="F260" s="6" t="s">
        <v>1013</v>
      </c>
      <c r="G260" s="7">
        <v>15600645114</v>
      </c>
      <c r="H260" s="507"/>
      <c r="K260" s="334" t="s">
        <v>1019</v>
      </c>
      <c r="L260" s="1">
        <v>360</v>
      </c>
      <c r="M260" s="1">
        <v>200</v>
      </c>
      <c r="N260" s="10"/>
      <c r="O260" s="11" t="s">
        <v>1020</v>
      </c>
    </row>
    <row r="261" spans="1:15" ht="22.5">
      <c r="A261" s="512"/>
      <c r="B261" s="512"/>
      <c r="C261" s="538" t="s">
        <v>1021</v>
      </c>
      <c r="D261" s="52">
        <v>1</v>
      </c>
      <c r="E261" s="27" t="s">
        <v>90</v>
      </c>
      <c r="F261" s="6" t="s">
        <v>1022</v>
      </c>
      <c r="G261" s="87">
        <v>15650712870</v>
      </c>
      <c r="H261" s="79"/>
      <c r="K261" s="334" t="s">
        <v>1023</v>
      </c>
      <c r="L261" s="1">
        <v>0</v>
      </c>
      <c r="M261" s="1">
        <v>0</v>
      </c>
      <c r="N261" s="10"/>
      <c r="O261" s="11" t="s">
        <v>1024</v>
      </c>
    </row>
    <row r="262" spans="1:15">
      <c r="A262" s="512"/>
      <c r="B262" s="512"/>
      <c r="C262" s="538"/>
      <c r="D262" s="52">
        <v>5</v>
      </c>
      <c r="E262" s="27" t="s">
        <v>857</v>
      </c>
      <c r="F262" s="6" t="s">
        <v>1022</v>
      </c>
      <c r="G262" s="87">
        <v>15650712870</v>
      </c>
      <c r="H262" s="79"/>
      <c r="K262" s="334" t="s">
        <v>1025</v>
      </c>
      <c r="L262" s="1">
        <v>0</v>
      </c>
      <c r="M262" s="1">
        <v>0</v>
      </c>
      <c r="N262" s="10"/>
      <c r="O262" s="11" t="s">
        <v>1024</v>
      </c>
    </row>
    <row r="263" spans="1:15">
      <c r="A263" s="512"/>
      <c r="B263" s="512"/>
      <c r="C263" s="537" t="s">
        <v>1026</v>
      </c>
      <c r="D263" s="52">
        <v>4</v>
      </c>
      <c r="E263" s="27" t="s">
        <v>1027</v>
      </c>
      <c r="F263" s="6" t="s">
        <v>1028</v>
      </c>
      <c r="G263" s="7">
        <v>15120048839</v>
      </c>
      <c r="H263" s="511" t="s">
        <v>18</v>
      </c>
      <c r="L263" s="1">
        <v>500</v>
      </c>
      <c r="M263" s="76" t="s">
        <v>1029</v>
      </c>
      <c r="N263" s="10"/>
      <c r="O263" s="11" t="s">
        <v>1030</v>
      </c>
    </row>
    <row r="264" spans="1:15">
      <c r="A264" s="512"/>
      <c r="B264" s="512"/>
      <c r="C264" s="539"/>
      <c r="D264" s="5">
        <v>2</v>
      </c>
      <c r="E264" s="27" t="s">
        <v>1031</v>
      </c>
      <c r="F264" s="6" t="s">
        <v>1028</v>
      </c>
      <c r="G264" s="7">
        <v>15120048839</v>
      </c>
      <c r="H264" s="507"/>
      <c r="K264" s="334" t="s">
        <v>1032</v>
      </c>
      <c r="L264" s="1">
        <v>300</v>
      </c>
      <c r="M264" s="1">
        <v>300</v>
      </c>
      <c r="N264" s="10"/>
      <c r="O264" s="11" t="s">
        <v>691</v>
      </c>
    </row>
    <row r="265" spans="1:15">
      <c r="A265" s="512"/>
      <c r="B265" s="512"/>
      <c r="C265" s="537" t="s">
        <v>1033</v>
      </c>
      <c r="D265" s="5">
        <v>3</v>
      </c>
      <c r="E265" s="5" t="s">
        <v>1034</v>
      </c>
      <c r="F265" s="6" t="s">
        <v>1035</v>
      </c>
      <c r="G265" s="32" t="s">
        <v>1036</v>
      </c>
      <c r="H265" s="491" t="s">
        <v>18</v>
      </c>
      <c r="K265" s="334" t="s">
        <v>1037</v>
      </c>
      <c r="L265" s="1">
        <v>270</v>
      </c>
      <c r="M265" s="1">
        <v>270</v>
      </c>
      <c r="N265" s="10"/>
      <c r="O265" s="11" t="s">
        <v>1038</v>
      </c>
    </row>
    <row r="266" spans="1:15">
      <c r="A266" s="512"/>
      <c r="B266" s="512"/>
      <c r="C266" s="538"/>
      <c r="D266" s="8">
        <v>1</v>
      </c>
      <c r="E266" s="27" t="s">
        <v>1039</v>
      </c>
      <c r="F266" s="6" t="s">
        <v>1035</v>
      </c>
      <c r="G266" s="32" t="s">
        <v>1036</v>
      </c>
      <c r="H266" s="492"/>
      <c r="K266" s="334" t="s">
        <v>1040</v>
      </c>
      <c r="L266" s="1">
        <v>285</v>
      </c>
      <c r="M266" s="1">
        <v>200</v>
      </c>
      <c r="N266" s="10"/>
      <c r="O266" s="11" t="s">
        <v>1041</v>
      </c>
    </row>
    <row r="267" spans="1:15">
      <c r="A267" s="512"/>
      <c r="B267" s="512"/>
      <c r="C267" s="539"/>
      <c r="D267" s="5">
        <v>2</v>
      </c>
      <c r="E267" s="27" t="s">
        <v>1042</v>
      </c>
      <c r="F267" s="6" t="s">
        <v>1035</v>
      </c>
      <c r="G267" s="32" t="s">
        <v>1036</v>
      </c>
      <c r="H267" s="492"/>
      <c r="L267" s="1">
        <v>410</v>
      </c>
      <c r="M267" s="76" t="s">
        <v>1043</v>
      </c>
      <c r="N267" s="10"/>
      <c r="O267" s="11" t="s">
        <v>1044</v>
      </c>
    </row>
    <row r="268" spans="1:15">
      <c r="A268" s="512"/>
      <c r="B268" s="512"/>
      <c r="C268" s="537" t="s">
        <v>1045</v>
      </c>
      <c r="D268" s="5">
        <v>3</v>
      </c>
      <c r="E268" s="27" t="s">
        <v>1046</v>
      </c>
      <c r="F268" s="6" t="s">
        <v>1047</v>
      </c>
      <c r="G268" s="7">
        <v>13240296034</v>
      </c>
      <c r="H268" s="511" t="s">
        <v>18</v>
      </c>
      <c r="K268" s="334" t="s">
        <v>1048</v>
      </c>
      <c r="L268" s="1">
        <v>800</v>
      </c>
      <c r="M268" s="1">
        <v>400</v>
      </c>
      <c r="N268" s="10"/>
      <c r="O268" s="11"/>
    </row>
    <row r="269" spans="1:15">
      <c r="A269" s="512"/>
      <c r="B269" s="512"/>
      <c r="C269" s="540"/>
      <c r="D269" s="8">
        <v>1</v>
      </c>
      <c r="E269" s="27" t="s">
        <v>1049</v>
      </c>
      <c r="F269" s="6" t="s">
        <v>1047</v>
      </c>
      <c r="G269" s="7">
        <v>13240296034</v>
      </c>
      <c r="H269" s="507"/>
      <c r="K269" s="334" t="s">
        <v>1050</v>
      </c>
      <c r="L269" s="1">
        <v>800</v>
      </c>
      <c r="M269" s="1">
        <v>300</v>
      </c>
      <c r="N269" s="10"/>
      <c r="O269" s="11"/>
    </row>
    <row r="270" spans="1:15">
      <c r="A270" s="512"/>
      <c r="B270" s="512"/>
      <c r="C270" s="561" t="s">
        <v>1051</v>
      </c>
      <c r="D270" s="88">
        <v>1</v>
      </c>
      <c r="E270" s="27" t="s">
        <v>34</v>
      </c>
      <c r="F270" s="6" t="s">
        <v>1052</v>
      </c>
      <c r="G270" s="89">
        <v>13121967561</v>
      </c>
      <c r="H270" s="79"/>
      <c r="K270" s="334" t="s">
        <v>1053</v>
      </c>
      <c r="L270" s="1"/>
      <c r="M270" s="1"/>
      <c r="N270" s="10"/>
      <c r="O270" s="11"/>
    </row>
    <row r="271" spans="1:15">
      <c r="A271" s="512"/>
      <c r="B271" s="512"/>
      <c r="C271" s="561"/>
      <c r="D271" s="88">
        <v>2</v>
      </c>
      <c r="E271" s="90" t="s">
        <v>322</v>
      </c>
      <c r="F271" s="6" t="s">
        <v>1052</v>
      </c>
      <c r="G271" s="89">
        <v>13121967561</v>
      </c>
      <c r="H271" s="79"/>
      <c r="K271" s="334" t="s">
        <v>1054</v>
      </c>
      <c r="L271" s="1"/>
      <c r="M271" s="1"/>
      <c r="N271" s="10"/>
      <c r="O271" s="11"/>
    </row>
    <row r="272" spans="1:15">
      <c r="A272" s="512" t="s">
        <v>1055</v>
      </c>
      <c r="B272" s="512"/>
      <c r="C272" s="512" t="s">
        <v>1056</v>
      </c>
      <c r="D272" s="1">
        <v>1</v>
      </c>
      <c r="E272" s="2" t="s">
        <v>1057</v>
      </c>
      <c r="F272" s="6" t="s">
        <v>1058</v>
      </c>
      <c r="G272" s="1">
        <v>15652955756</v>
      </c>
      <c r="H272" s="512"/>
      <c r="K272" s="334" t="s">
        <v>1059</v>
      </c>
      <c r="L272" s="1">
        <v>500</v>
      </c>
      <c r="M272" s="1">
        <v>240</v>
      </c>
      <c r="N272" s="10"/>
      <c r="O272" s="11"/>
    </row>
    <row r="273" spans="1:15">
      <c r="A273" s="512"/>
      <c r="B273" s="512"/>
      <c r="C273" s="512"/>
      <c r="D273" s="1">
        <v>4</v>
      </c>
      <c r="E273" s="2" t="s">
        <v>1060</v>
      </c>
      <c r="F273" s="6" t="s">
        <v>1058</v>
      </c>
      <c r="G273" s="1">
        <v>15652955756</v>
      </c>
      <c r="H273" s="512"/>
      <c r="K273" s="334" t="s">
        <v>1061</v>
      </c>
      <c r="L273" s="1">
        <v>200</v>
      </c>
      <c r="M273" s="1">
        <v>200</v>
      </c>
      <c r="N273" s="10"/>
      <c r="O273" s="11"/>
    </row>
    <row r="274" spans="1:15">
      <c r="A274" s="512"/>
      <c r="B274" s="512"/>
      <c r="C274" s="512"/>
      <c r="D274" s="1">
        <v>5</v>
      </c>
      <c r="E274" s="2" t="s">
        <v>1062</v>
      </c>
      <c r="F274" s="6" t="s">
        <v>1058</v>
      </c>
      <c r="G274" s="1">
        <v>15652955756</v>
      </c>
      <c r="H274" s="512"/>
      <c r="K274" s="334" t="s">
        <v>1063</v>
      </c>
      <c r="L274" s="1">
        <v>300</v>
      </c>
      <c r="M274" s="1">
        <v>260</v>
      </c>
      <c r="N274" s="10"/>
      <c r="O274" s="11"/>
    </row>
    <row r="275" spans="1:15">
      <c r="A275" s="512" t="s">
        <v>1064</v>
      </c>
      <c r="B275" s="512"/>
      <c r="C275" s="562" t="s">
        <v>1065</v>
      </c>
      <c r="D275" s="5">
        <v>5</v>
      </c>
      <c r="E275" s="5" t="s">
        <v>1066</v>
      </c>
      <c r="F275" s="6" t="s">
        <v>1067</v>
      </c>
      <c r="G275" s="32" t="s">
        <v>1068</v>
      </c>
      <c r="H275" s="491" t="s">
        <v>18</v>
      </c>
      <c r="K275" s="334" t="s">
        <v>1069</v>
      </c>
      <c r="L275" s="1">
        <v>300</v>
      </c>
      <c r="M275" s="1">
        <v>300</v>
      </c>
      <c r="N275" s="10"/>
      <c r="O275" s="11"/>
    </row>
    <row r="276" spans="1:15">
      <c r="A276" s="512"/>
      <c r="B276" s="512"/>
      <c r="C276" s="539"/>
      <c r="D276" s="8">
        <v>3</v>
      </c>
      <c r="E276" s="27" t="s">
        <v>1070</v>
      </c>
      <c r="F276" s="6" t="s">
        <v>1067</v>
      </c>
      <c r="G276" s="32" t="s">
        <v>1068</v>
      </c>
      <c r="H276" s="492"/>
      <c r="K276" s="334" t="s">
        <v>1071</v>
      </c>
      <c r="L276" s="1">
        <v>400</v>
      </c>
      <c r="M276" s="1">
        <v>300</v>
      </c>
      <c r="N276" s="10"/>
      <c r="O276" s="11"/>
    </row>
    <row r="277" spans="1:15">
      <c r="A277" s="512"/>
      <c r="B277" s="512"/>
      <c r="C277" s="537" t="s">
        <v>1072</v>
      </c>
      <c r="D277" s="8">
        <v>2</v>
      </c>
      <c r="E277" s="27" t="s">
        <v>322</v>
      </c>
      <c r="F277" s="6" t="s">
        <v>1073</v>
      </c>
      <c r="G277" s="32" t="s">
        <v>1074</v>
      </c>
      <c r="H277" s="491" t="s">
        <v>18</v>
      </c>
      <c r="K277" s="334" t="s">
        <v>1075</v>
      </c>
      <c r="L277" s="1">
        <v>350</v>
      </c>
      <c r="M277" s="1">
        <v>350</v>
      </c>
      <c r="N277" s="10"/>
      <c r="O277" s="11"/>
    </row>
    <row r="278" spans="1:15">
      <c r="A278" s="512"/>
      <c r="B278" s="512"/>
      <c r="C278" s="539"/>
      <c r="D278" s="5">
        <v>5</v>
      </c>
      <c r="E278" s="27" t="s">
        <v>1076</v>
      </c>
      <c r="F278" s="6" t="s">
        <v>1073</v>
      </c>
      <c r="G278" s="32" t="s">
        <v>1074</v>
      </c>
      <c r="H278" s="492"/>
      <c r="K278" s="334" t="s">
        <v>1077</v>
      </c>
      <c r="L278" s="1">
        <v>350</v>
      </c>
      <c r="M278" s="1">
        <v>200</v>
      </c>
      <c r="N278" s="10"/>
      <c r="O278" s="11"/>
    </row>
    <row r="279" spans="1:15" ht="22.5">
      <c r="A279" s="512"/>
      <c r="B279" s="512"/>
      <c r="C279" s="5" t="s">
        <v>1078</v>
      </c>
      <c r="D279" s="8">
        <v>1</v>
      </c>
      <c r="E279" s="5" t="s">
        <v>1079</v>
      </c>
      <c r="F279" s="6" t="s">
        <v>1080</v>
      </c>
      <c r="G279" s="32" t="s">
        <v>1081</v>
      </c>
      <c r="H279" s="33" t="s">
        <v>18</v>
      </c>
      <c r="K279" s="334" t="s">
        <v>1082</v>
      </c>
      <c r="L279" s="1">
        <v>820</v>
      </c>
      <c r="M279" s="1">
        <v>300</v>
      </c>
      <c r="N279" s="10"/>
      <c r="O279" s="11"/>
    </row>
    <row r="280" spans="1:15">
      <c r="A280" s="512"/>
      <c r="B280" s="512"/>
      <c r="C280" s="537" t="s">
        <v>1083</v>
      </c>
      <c r="D280" s="8">
        <v>1</v>
      </c>
      <c r="E280" s="5" t="s">
        <v>1084</v>
      </c>
      <c r="F280" s="6" t="s">
        <v>1085</v>
      </c>
      <c r="G280" s="32" t="s">
        <v>1086</v>
      </c>
      <c r="H280" s="491" t="s">
        <v>18</v>
      </c>
      <c r="K280" s="334" t="s">
        <v>1087</v>
      </c>
      <c r="L280" s="1">
        <v>450</v>
      </c>
      <c r="M280" s="1">
        <v>300</v>
      </c>
      <c r="N280" s="10"/>
      <c r="O280" s="11"/>
    </row>
    <row r="281" spans="1:15">
      <c r="A281" s="512"/>
      <c r="B281" s="512"/>
      <c r="C281" s="539"/>
      <c r="D281" s="8">
        <v>2</v>
      </c>
      <c r="E281" s="27" t="s">
        <v>1088</v>
      </c>
      <c r="F281" s="6" t="s">
        <v>1085</v>
      </c>
      <c r="G281" s="32" t="s">
        <v>1086</v>
      </c>
      <c r="H281" s="492"/>
      <c r="K281" s="334" t="s">
        <v>1089</v>
      </c>
      <c r="L281" s="1">
        <v>300</v>
      </c>
      <c r="M281" s="1">
        <v>300</v>
      </c>
      <c r="N281" s="10"/>
      <c r="O281" s="11"/>
    </row>
    <row r="282" spans="1:15">
      <c r="A282" s="512"/>
      <c r="B282" s="512"/>
      <c r="C282" s="537" t="s">
        <v>1090</v>
      </c>
      <c r="D282" s="8">
        <v>1</v>
      </c>
      <c r="E282" s="27" t="s">
        <v>1091</v>
      </c>
      <c r="F282" s="6" t="s">
        <v>1092</v>
      </c>
      <c r="G282" s="32" t="s">
        <v>1093</v>
      </c>
      <c r="H282" s="491" t="s">
        <v>18</v>
      </c>
      <c r="K282" s="334" t="s">
        <v>1094</v>
      </c>
      <c r="L282" s="1">
        <v>99</v>
      </c>
      <c r="M282" s="1">
        <v>100</v>
      </c>
      <c r="N282" s="10"/>
      <c r="O282" s="11"/>
    </row>
    <row r="283" spans="1:15">
      <c r="A283" s="512"/>
      <c r="B283" s="512"/>
      <c r="C283" s="540"/>
      <c r="D283" s="8">
        <v>1</v>
      </c>
      <c r="E283" s="27" t="s">
        <v>1095</v>
      </c>
      <c r="F283" s="6" t="s">
        <v>1092</v>
      </c>
      <c r="G283" s="32" t="s">
        <v>1093</v>
      </c>
      <c r="H283" s="492"/>
      <c r="K283" s="334" t="s">
        <v>1096</v>
      </c>
      <c r="L283" s="1">
        <v>0</v>
      </c>
      <c r="M283" s="1">
        <v>200</v>
      </c>
      <c r="N283" s="10"/>
      <c r="O283" s="11" t="s">
        <v>214</v>
      </c>
    </row>
    <row r="284" spans="1:15">
      <c r="A284" s="512" t="s">
        <v>1097</v>
      </c>
      <c r="B284" s="512"/>
      <c r="C284" s="563" t="s">
        <v>332</v>
      </c>
      <c r="D284" s="82"/>
      <c r="E284" s="83" t="s">
        <v>1098</v>
      </c>
      <c r="F284" s="6" t="s">
        <v>1099</v>
      </c>
      <c r="G284" s="64" t="s">
        <v>1100</v>
      </c>
      <c r="H284" s="508" t="s">
        <v>18</v>
      </c>
      <c r="I284" s="364"/>
      <c r="J284" s="364"/>
      <c r="K284" s="334" t="s">
        <v>1101</v>
      </c>
      <c r="L284" s="1">
        <v>300</v>
      </c>
      <c r="M284" s="1">
        <v>200</v>
      </c>
      <c r="N284" s="10"/>
      <c r="O284" s="11"/>
    </row>
    <row r="285" spans="1:15">
      <c r="A285" s="512"/>
      <c r="B285" s="512"/>
      <c r="C285" s="563"/>
      <c r="D285" s="82">
        <v>2</v>
      </c>
      <c r="E285" s="83" t="s">
        <v>1102</v>
      </c>
      <c r="F285" s="6" t="s">
        <v>1103</v>
      </c>
      <c r="G285" s="64" t="s">
        <v>1104</v>
      </c>
      <c r="H285" s="508"/>
      <c r="I285" s="364"/>
      <c r="J285" s="364"/>
      <c r="K285" s="334" t="s">
        <v>1105</v>
      </c>
      <c r="L285" s="1">
        <v>280</v>
      </c>
      <c r="M285" s="1">
        <v>300</v>
      </c>
      <c r="N285" s="10"/>
      <c r="O285" s="11"/>
    </row>
    <row r="286" spans="1:15">
      <c r="A286" s="512"/>
      <c r="B286" s="512"/>
      <c r="C286" s="563"/>
      <c r="D286" s="84">
        <v>4</v>
      </c>
      <c r="E286" s="2" t="s">
        <v>1106</v>
      </c>
      <c r="F286" s="6" t="s">
        <v>1107</v>
      </c>
      <c r="G286" s="1">
        <v>15201651624</v>
      </c>
      <c r="H286" s="508"/>
      <c r="I286" s="364"/>
      <c r="J286" s="375"/>
      <c r="K286" s="334" t="s">
        <v>1108</v>
      </c>
      <c r="L286" s="1">
        <v>1050</v>
      </c>
      <c r="M286" s="1">
        <v>800</v>
      </c>
      <c r="N286" s="10"/>
      <c r="O286" s="11" t="s">
        <v>1109</v>
      </c>
    </row>
    <row r="287" spans="1:15" ht="22.5" customHeight="1">
      <c r="A287" s="512" t="s">
        <v>1110</v>
      </c>
      <c r="B287" s="512"/>
      <c r="C287" s="562" t="s">
        <v>1111</v>
      </c>
      <c r="D287" s="5">
        <v>5</v>
      </c>
      <c r="E287" s="5" t="s">
        <v>1112</v>
      </c>
      <c r="F287" s="6" t="s">
        <v>1113</v>
      </c>
      <c r="G287" s="7">
        <v>18813089089</v>
      </c>
      <c r="H287" s="507"/>
      <c r="K287" s="334" t="s">
        <v>1114</v>
      </c>
      <c r="L287" s="1">
        <v>645</v>
      </c>
      <c r="M287" s="1">
        <v>300</v>
      </c>
      <c r="N287" s="10"/>
      <c r="O287" s="11"/>
    </row>
    <row r="288" spans="1:15" ht="22.5" customHeight="1">
      <c r="A288" s="512"/>
      <c r="B288" s="512"/>
      <c r="C288" s="538"/>
      <c r="D288" s="5">
        <v>2</v>
      </c>
      <c r="E288" s="5" t="s">
        <v>1115</v>
      </c>
      <c r="F288" s="6" t="s">
        <v>1113</v>
      </c>
      <c r="G288" s="7">
        <v>18813089089</v>
      </c>
      <c r="H288" s="507"/>
      <c r="K288" s="334" t="s">
        <v>1116</v>
      </c>
      <c r="L288" s="1">
        <v>300</v>
      </c>
      <c r="M288" s="1">
        <v>200</v>
      </c>
      <c r="N288" s="10"/>
      <c r="O288" s="11"/>
    </row>
    <row r="289" spans="1:15" ht="22.5" customHeight="1">
      <c r="A289" s="512"/>
      <c r="B289" s="512"/>
      <c r="C289" s="538"/>
      <c r="D289" s="5">
        <v>4</v>
      </c>
      <c r="E289" s="5" t="s">
        <v>1117</v>
      </c>
      <c r="F289" s="6" t="s">
        <v>1113</v>
      </c>
      <c r="G289" s="7">
        <v>18813089089</v>
      </c>
      <c r="H289" s="507"/>
      <c r="K289" s="334" t="s">
        <v>1118</v>
      </c>
      <c r="L289" s="1">
        <v>325</v>
      </c>
      <c r="M289" s="1">
        <v>200</v>
      </c>
      <c r="N289" s="10"/>
      <c r="O289" s="11"/>
    </row>
    <row r="290" spans="1:15" ht="22.5" customHeight="1">
      <c r="A290" s="512"/>
      <c r="B290" s="512"/>
      <c r="C290" s="538"/>
      <c r="D290" s="5">
        <v>5</v>
      </c>
      <c r="E290" s="5" t="s">
        <v>1119</v>
      </c>
      <c r="F290" s="6" t="s">
        <v>1113</v>
      </c>
      <c r="G290" s="7">
        <v>18813089089</v>
      </c>
      <c r="H290" s="507"/>
      <c r="K290" s="334" t="s">
        <v>1120</v>
      </c>
      <c r="L290" s="1">
        <v>390</v>
      </c>
      <c r="M290" s="1">
        <v>200</v>
      </c>
      <c r="N290" s="10"/>
      <c r="O290" s="11"/>
    </row>
    <row r="291" spans="1:15" ht="22.5" customHeight="1">
      <c r="A291" s="512"/>
      <c r="B291" s="512"/>
      <c r="C291" s="539"/>
      <c r="D291" s="5">
        <v>1</v>
      </c>
      <c r="E291" s="5" t="s">
        <v>1121</v>
      </c>
      <c r="F291" s="6" t="s">
        <v>1113</v>
      </c>
      <c r="G291" s="7">
        <v>18813089089</v>
      </c>
      <c r="H291" s="507"/>
      <c r="L291" s="1">
        <v>400</v>
      </c>
      <c r="M291" s="76" t="s">
        <v>1122</v>
      </c>
      <c r="N291" s="10"/>
      <c r="O291" s="11" t="s">
        <v>1123</v>
      </c>
    </row>
    <row r="292" spans="1:15" ht="22.5" customHeight="1">
      <c r="A292" s="512"/>
      <c r="B292" s="512"/>
      <c r="C292" s="537" t="s">
        <v>1124</v>
      </c>
      <c r="D292" s="5">
        <v>1</v>
      </c>
      <c r="E292" s="5" t="s">
        <v>1121</v>
      </c>
      <c r="F292" s="6" t="s">
        <v>1125</v>
      </c>
      <c r="G292" s="7">
        <v>18611722084</v>
      </c>
      <c r="H292" s="507"/>
      <c r="L292" s="1">
        <v>400</v>
      </c>
      <c r="M292" s="76" t="s">
        <v>1122</v>
      </c>
      <c r="N292" s="10"/>
      <c r="O292" s="11" t="s">
        <v>1123</v>
      </c>
    </row>
    <row r="293" spans="1:15" ht="22.5" customHeight="1">
      <c r="A293" s="512"/>
      <c r="B293" s="512"/>
      <c r="C293" s="538"/>
      <c r="D293" s="5">
        <v>5</v>
      </c>
      <c r="E293" s="5" t="s">
        <v>1126</v>
      </c>
      <c r="F293" s="6" t="s">
        <v>1125</v>
      </c>
      <c r="G293" s="7">
        <v>18611722084</v>
      </c>
      <c r="H293" s="507"/>
      <c r="K293" s="334" t="s">
        <v>1127</v>
      </c>
      <c r="L293" s="1">
        <v>1400</v>
      </c>
      <c r="M293" s="1">
        <v>500</v>
      </c>
      <c r="N293" s="10"/>
      <c r="O293" s="11"/>
    </row>
    <row r="294" spans="1:15" ht="22.5" customHeight="1">
      <c r="A294" s="512"/>
      <c r="B294" s="512"/>
      <c r="C294" s="539"/>
      <c r="D294" s="5">
        <v>2</v>
      </c>
      <c r="E294" s="5" t="s">
        <v>1128</v>
      </c>
      <c r="F294" s="6" t="s">
        <v>1125</v>
      </c>
      <c r="G294" s="7">
        <v>18611722084</v>
      </c>
      <c r="H294" s="507"/>
      <c r="K294" s="334" t="s">
        <v>1129</v>
      </c>
      <c r="L294" s="1">
        <v>400</v>
      </c>
      <c r="M294" s="1">
        <v>200</v>
      </c>
      <c r="N294" s="10"/>
      <c r="O294" s="11"/>
    </row>
    <row r="295" spans="1:15">
      <c r="A295" s="512"/>
      <c r="B295" s="512"/>
      <c r="C295" s="537" t="s">
        <v>1130</v>
      </c>
      <c r="D295" s="5">
        <v>2</v>
      </c>
      <c r="E295" s="5" t="s">
        <v>1131</v>
      </c>
      <c r="F295" s="6" t="s">
        <v>1132</v>
      </c>
      <c r="G295" s="7">
        <v>18601044730</v>
      </c>
      <c r="H295" s="507"/>
      <c r="K295" s="334" t="s">
        <v>1133</v>
      </c>
      <c r="L295" s="1">
        <v>490</v>
      </c>
      <c r="M295" s="1">
        <v>300</v>
      </c>
      <c r="N295" s="10"/>
      <c r="O295" s="11"/>
    </row>
    <row r="296" spans="1:15">
      <c r="A296" s="512"/>
      <c r="B296" s="512"/>
      <c r="C296" s="538"/>
      <c r="D296" s="5">
        <v>1</v>
      </c>
      <c r="E296" s="5" t="s">
        <v>1134</v>
      </c>
      <c r="F296" s="6" t="s">
        <v>1132</v>
      </c>
      <c r="G296" s="7">
        <v>18601044730</v>
      </c>
      <c r="H296" s="507"/>
      <c r="K296" s="334" t="s">
        <v>1135</v>
      </c>
      <c r="L296" s="1">
        <v>470</v>
      </c>
      <c r="M296" s="1">
        <v>300</v>
      </c>
      <c r="N296" s="10"/>
      <c r="O296" s="11"/>
    </row>
    <row r="297" spans="1:15">
      <c r="A297" s="512"/>
      <c r="B297" s="512"/>
      <c r="C297" s="539"/>
      <c r="D297" s="5">
        <v>3</v>
      </c>
      <c r="E297" s="5" t="s">
        <v>1136</v>
      </c>
      <c r="F297" s="6" t="s">
        <v>1132</v>
      </c>
      <c r="G297" s="7">
        <v>18601044730</v>
      </c>
      <c r="H297" s="507"/>
      <c r="K297" s="334" t="s">
        <v>1137</v>
      </c>
      <c r="L297" s="1">
        <v>365</v>
      </c>
      <c r="M297" s="1">
        <v>300</v>
      </c>
      <c r="N297" s="10"/>
      <c r="O297" s="11"/>
    </row>
    <row r="298" spans="1:15">
      <c r="A298" s="512"/>
      <c r="B298" s="512"/>
      <c r="C298" s="537" t="s">
        <v>1138</v>
      </c>
      <c r="D298" s="5">
        <v>2</v>
      </c>
      <c r="E298" s="5" t="s">
        <v>1139</v>
      </c>
      <c r="F298" s="6" t="s">
        <v>1140</v>
      </c>
      <c r="G298" s="7">
        <v>15201128382</v>
      </c>
      <c r="H298" s="507"/>
      <c r="K298" s="334" t="s">
        <v>1141</v>
      </c>
      <c r="L298" s="1">
        <v>490</v>
      </c>
      <c r="M298" s="1">
        <v>450</v>
      </c>
      <c r="N298" s="10"/>
      <c r="O298" s="11"/>
    </row>
    <row r="299" spans="1:15">
      <c r="A299" s="512"/>
      <c r="B299" s="512"/>
      <c r="C299" s="539"/>
      <c r="D299" s="5">
        <v>2</v>
      </c>
      <c r="E299" s="5" t="s">
        <v>1142</v>
      </c>
      <c r="F299" s="6" t="s">
        <v>1140</v>
      </c>
      <c r="G299" s="7">
        <v>15201128383</v>
      </c>
      <c r="H299" s="507"/>
      <c r="K299" s="334" t="s">
        <v>1143</v>
      </c>
      <c r="L299" s="1">
        <v>470</v>
      </c>
      <c r="M299" s="1">
        <v>300</v>
      </c>
      <c r="N299" s="10"/>
      <c r="O299" s="11"/>
    </row>
    <row r="300" spans="1:15">
      <c r="A300" s="512" t="s">
        <v>1144</v>
      </c>
      <c r="B300" s="512"/>
      <c r="C300" s="554" t="s">
        <v>610</v>
      </c>
      <c r="D300" s="5">
        <v>4</v>
      </c>
      <c r="E300" s="27" t="s">
        <v>1145</v>
      </c>
      <c r="F300" s="6" t="s">
        <v>1146</v>
      </c>
      <c r="G300" s="32" t="s">
        <v>1147</v>
      </c>
      <c r="H300" s="491" t="s">
        <v>18</v>
      </c>
      <c r="K300" s="334" t="s">
        <v>1148</v>
      </c>
      <c r="L300" s="1">
        <v>1000</v>
      </c>
      <c r="M300" s="1">
        <v>800</v>
      </c>
      <c r="N300" s="10"/>
      <c r="O300" s="11" t="s">
        <v>1149</v>
      </c>
    </row>
    <row r="301" spans="1:15">
      <c r="A301" s="512"/>
      <c r="B301" s="512"/>
      <c r="C301" s="554"/>
      <c r="D301" s="5">
        <v>1</v>
      </c>
      <c r="E301" s="27" t="s">
        <v>1150</v>
      </c>
      <c r="F301" s="6" t="s">
        <v>1146</v>
      </c>
      <c r="G301" s="32" t="s">
        <v>1147</v>
      </c>
      <c r="H301" s="492"/>
      <c r="K301" s="334" t="s">
        <v>1151</v>
      </c>
      <c r="L301" s="1">
        <v>1200</v>
      </c>
      <c r="M301" s="1">
        <v>500</v>
      </c>
      <c r="N301" s="10"/>
      <c r="O301" s="11"/>
    </row>
    <row r="302" spans="1:15">
      <c r="A302" s="512"/>
      <c r="B302" s="512"/>
      <c r="C302" s="554"/>
      <c r="D302" s="5">
        <v>1</v>
      </c>
      <c r="E302" s="27" t="s">
        <v>1152</v>
      </c>
      <c r="F302" s="6" t="s">
        <v>1146</v>
      </c>
      <c r="G302" s="32" t="s">
        <v>1147</v>
      </c>
      <c r="H302" s="492"/>
      <c r="K302" s="334" t="s">
        <v>1153</v>
      </c>
      <c r="L302" s="1">
        <v>1500</v>
      </c>
      <c r="M302" s="1">
        <v>600</v>
      </c>
      <c r="N302" s="10"/>
      <c r="O302" s="11"/>
    </row>
    <row r="303" spans="1:15">
      <c r="A303" s="512"/>
      <c r="B303" s="512"/>
      <c r="C303" s="554"/>
      <c r="D303" s="5">
        <v>1</v>
      </c>
      <c r="E303" s="27" t="s">
        <v>1154</v>
      </c>
      <c r="F303" s="6" t="s">
        <v>1146</v>
      </c>
      <c r="G303" s="32" t="s">
        <v>1147</v>
      </c>
      <c r="H303" s="492"/>
      <c r="K303" s="334" t="s">
        <v>1155</v>
      </c>
      <c r="L303" s="1">
        <v>400</v>
      </c>
      <c r="M303" s="1">
        <v>300</v>
      </c>
      <c r="N303" s="10"/>
      <c r="O303" s="11"/>
    </row>
    <row r="304" spans="1:15" ht="18.95" customHeight="1">
      <c r="A304" s="512"/>
      <c r="B304" s="512"/>
      <c r="C304" s="555" t="s">
        <v>620</v>
      </c>
      <c r="D304" s="5">
        <v>2</v>
      </c>
      <c r="E304" s="27" t="s">
        <v>1156</v>
      </c>
      <c r="F304" s="6" t="s">
        <v>1157</v>
      </c>
      <c r="G304" s="32" t="s">
        <v>1158</v>
      </c>
      <c r="H304" s="491" t="s">
        <v>18</v>
      </c>
      <c r="K304" s="334" t="s">
        <v>1159</v>
      </c>
      <c r="L304" s="1">
        <v>1800</v>
      </c>
      <c r="M304" s="1">
        <v>600</v>
      </c>
      <c r="N304" s="10"/>
      <c r="O304" s="11"/>
    </row>
    <row r="305" spans="1:15">
      <c r="A305" s="512"/>
      <c r="B305" s="512"/>
      <c r="C305" s="556"/>
      <c r="D305" s="5">
        <v>4</v>
      </c>
      <c r="E305" s="27" t="s">
        <v>1160</v>
      </c>
      <c r="F305" s="6" t="s">
        <v>1157</v>
      </c>
      <c r="G305" s="32" t="s">
        <v>1158</v>
      </c>
      <c r="H305" s="492"/>
      <c r="K305" s="334" t="s">
        <v>1161</v>
      </c>
      <c r="L305" s="1">
        <v>2160</v>
      </c>
      <c r="M305" s="1">
        <v>600</v>
      </c>
      <c r="N305" s="10"/>
      <c r="O305" s="11" t="s">
        <v>1162</v>
      </c>
    </row>
    <row r="306" spans="1:15">
      <c r="A306" s="512"/>
      <c r="B306" s="512"/>
      <c r="C306" s="556"/>
      <c r="D306" s="5">
        <v>3</v>
      </c>
      <c r="E306" s="27" t="s">
        <v>1163</v>
      </c>
      <c r="F306" s="6" t="s">
        <v>1157</v>
      </c>
      <c r="G306" s="32" t="s">
        <v>1158</v>
      </c>
      <c r="H306" s="492"/>
      <c r="K306" s="334" t="s">
        <v>1164</v>
      </c>
      <c r="L306" s="1">
        <v>605</v>
      </c>
      <c r="M306" s="1">
        <v>350</v>
      </c>
      <c r="N306" s="10"/>
      <c r="O306" s="11"/>
    </row>
    <row r="307" spans="1:15" ht="22.5">
      <c r="A307" s="512"/>
      <c r="B307" s="512"/>
      <c r="C307" s="556"/>
      <c r="D307" s="5">
        <v>4</v>
      </c>
      <c r="E307" s="27" t="s">
        <v>1165</v>
      </c>
      <c r="F307" s="6" t="s">
        <v>1157</v>
      </c>
      <c r="G307" s="32" t="s">
        <v>1158</v>
      </c>
      <c r="H307" s="492"/>
      <c r="K307" s="334" t="s">
        <v>1166</v>
      </c>
      <c r="L307" s="1">
        <v>1170</v>
      </c>
      <c r="M307" s="1">
        <v>600</v>
      </c>
      <c r="N307" s="10"/>
      <c r="O307" s="11"/>
    </row>
    <row r="308" spans="1:15">
      <c r="A308" s="512"/>
      <c r="B308" s="512"/>
      <c r="C308" s="557"/>
      <c r="D308" s="5">
        <v>2</v>
      </c>
      <c r="E308" s="27" t="s">
        <v>1167</v>
      </c>
      <c r="F308" s="6" t="s">
        <v>1157</v>
      </c>
      <c r="G308" s="32" t="s">
        <v>1158</v>
      </c>
      <c r="H308" s="492"/>
      <c r="K308" s="334" t="s">
        <v>1168</v>
      </c>
      <c r="L308" s="1">
        <v>1480</v>
      </c>
      <c r="M308" s="1">
        <v>300</v>
      </c>
      <c r="N308" s="10"/>
      <c r="O308" s="11"/>
    </row>
    <row r="309" spans="1:15">
      <c r="A309" s="512"/>
      <c r="B309" s="512"/>
      <c r="C309" s="558" t="s">
        <v>1169</v>
      </c>
      <c r="D309" s="5">
        <v>4</v>
      </c>
      <c r="E309" s="27" t="s">
        <v>1170</v>
      </c>
      <c r="F309" s="6" t="s">
        <v>1171</v>
      </c>
      <c r="G309" s="32" t="s">
        <v>1172</v>
      </c>
      <c r="H309" s="491" t="s">
        <v>18</v>
      </c>
      <c r="K309" s="334" t="s">
        <v>1173</v>
      </c>
      <c r="L309" s="1">
        <v>400</v>
      </c>
      <c r="M309" s="1">
        <v>200</v>
      </c>
      <c r="N309" s="10"/>
      <c r="O309" s="11"/>
    </row>
    <row r="310" spans="1:15">
      <c r="A310" s="512"/>
      <c r="B310" s="512"/>
      <c r="C310" s="559"/>
      <c r="D310" s="5">
        <v>5</v>
      </c>
      <c r="E310" s="27" t="s">
        <v>1174</v>
      </c>
      <c r="F310" s="6" t="s">
        <v>1171</v>
      </c>
      <c r="G310" s="32" t="s">
        <v>1172</v>
      </c>
      <c r="H310" s="492"/>
      <c r="K310" s="334" t="s">
        <v>1175</v>
      </c>
      <c r="L310" s="1">
        <v>600</v>
      </c>
      <c r="M310" s="1">
        <v>300</v>
      </c>
      <c r="N310" s="10"/>
      <c r="O310" s="11"/>
    </row>
    <row r="311" spans="1:15">
      <c r="A311" s="512"/>
      <c r="B311" s="512"/>
      <c r="C311" s="560"/>
      <c r="D311" s="5">
        <v>1</v>
      </c>
      <c r="E311" s="27" t="s">
        <v>1176</v>
      </c>
      <c r="F311" s="6" t="s">
        <v>1171</v>
      </c>
      <c r="G311" s="32" t="s">
        <v>1172</v>
      </c>
      <c r="H311" s="492"/>
      <c r="K311" s="334" t="s">
        <v>1177</v>
      </c>
      <c r="L311" s="1">
        <v>400</v>
      </c>
      <c r="M311" s="1">
        <v>300</v>
      </c>
      <c r="N311" s="10"/>
      <c r="O311" s="11"/>
    </row>
    <row r="312" spans="1:15">
      <c r="A312" s="512"/>
      <c r="B312" s="512"/>
      <c r="C312" s="5" t="s">
        <v>654</v>
      </c>
      <c r="D312" s="5">
        <v>1</v>
      </c>
      <c r="E312" s="27" t="s">
        <v>1178</v>
      </c>
      <c r="F312" s="6" t="s">
        <v>1179</v>
      </c>
      <c r="G312" s="32" t="s">
        <v>1180</v>
      </c>
      <c r="H312" s="33" t="s">
        <v>18</v>
      </c>
      <c r="K312" s="334" t="s">
        <v>1181</v>
      </c>
      <c r="L312" s="1">
        <v>1600</v>
      </c>
      <c r="M312" s="1">
        <v>800</v>
      </c>
      <c r="N312" s="10"/>
      <c r="O312" s="11"/>
    </row>
    <row r="313" spans="1:15">
      <c r="A313" s="512"/>
      <c r="B313" s="512"/>
      <c r="C313" s="554" t="s">
        <v>1182</v>
      </c>
      <c r="D313" s="5">
        <v>2</v>
      </c>
      <c r="E313" s="27" t="s">
        <v>1183</v>
      </c>
      <c r="F313" s="6" t="s">
        <v>1184</v>
      </c>
      <c r="G313" s="32" t="s">
        <v>1185</v>
      </c>
      <c r="H313" s="492"/>
      <c r="K313" s="334" t="s">
        <v>1186</v>
      </c>
      <c r="L313" s="1">
        <v>942</v>
      </c>
      <c r="M313" s="1">
        <v>300</v>
      </c>
      <c r="N313" s="10"/>
      <c r="O313" s="11"/>
    </row>
    <row r="314" spans="1:15">
      <c r="A314" s="512"/>
      <c r="B314" s="512"/>
      <c r="C314" s="554"/>
      <c r="D314" s="5">
        <v>4</v>
      </c>
      <c r="E314" s="27" t="s">
        <v>1187</v>
      </c>
      <c r="F314" s="6" t="s">
        <v>1184</v>
      </c>
      <c r="G314" s="32" t="s">
        <v>1185</v>
      </c>
      <c r="H314" s="492"/>
      <c r="K314" s="334" t="s">
        <v>1188</v>
      </c>
      <c r="L314" s="1">
        <v>1580</v>
      </c>
      <c r="M314" s="1">
        <v>600</v>
      </c>
      <c r="N314" s="10"/>
      <c r="O314" s="11"/>
    </row>
    <row r="315" spans="1:15">
      <c r="A315" s="512"/>
      <c r="B315" s="512"/>
      <c r="C315" s="554"/>
      <c r="D315" s="5">
        <v>5</v>
      </c>
      <c r="E315" s="27" t="s">
        <v>1189</v>
      </c>
      <c r="F315" s="6" t="s">
        <v>1184</v>
      </c>
      <c r="G315" s="32" t="s">
        <v>1185</v>
      </c>
      <c r="H315" s="492"/>
      <c r="K315" s="334" t="s">
        <v>1190</v>
      </c>
      <c r="L315" s="1">
        <v>1100</v>
      </c>
      <c r="M315" s="1">
        <v>400</v>
      </c>
      <c r="N315" s="10"/>
      <c r="O315" s="11"/>
    </row>
    <row r="316" spans="1:15">
      <c r="A316" s="512"/>
      <c r="B316" s="512"/>
      <c r="C316" s="554"/>
      <c r="D316" s="5">
        <v>3</v>
      </c>
      <c r="E316" s="27" t="s">
        <v>1191</v>
      </c>
      <c r="F316" s="6" t="s">
        <v>1184</v>
      </c>
      <c r="G316" s="32" t="s">
        <v>1185</v>
      </c>
      <c r="H316" s="492"/>
      <c r="K316" s="334" t="s">
        <v>1192</v>
      </c>
      <c r="L316" s="1">
        <v>844</v>
      </c>
      <c r="M316" s="1">
        <v>300</v>
      </c>
      <c r="N316" s="10"/>
      <c r="O316" s="11"/>
    </row>
    <row r="317" spans="1:15">
      <c r="A317" s="512"/>
      <c r="B317" s="512"/>
      <c r="C317" s="5" t="s">
        <v>1193</v>
      </c>
      <c r="D317" s="5">
        <v>4</v>
      </c>
      <c r="E317" s="27" t="s">
        <v>1194</v>
      </c>
      <c r="F317" s="6" t="s">
        <v>1195</v>
      </c>
      <c r="G317" s="32" t="s">
        <v>1196</v>
      </c>
      <c r="H317" s="33" t="s">
        <v>18</v>
      </c>
      <c r="K317" s="334" t="s">
        <v>1197</v>
      </c>
      <c r="L317" s="1">
        <v>1500</v>
      </c>
      <c r="M317" s="1">
        <v>600</v>
      </c>
      <c r="N317" s="10"/>
      <c r="O317" s="11"/>
    </row>
    <row r="318" spans="1:15" ht="22.5">
      <c r="A318" s="512"/>
      <c r="B318" s="512"/>
      <c r="C318" s="554" t="s">
        <v>1198</v>
      </c>
      <c r="D318" s="5">
        <v>1</v>
      </c>
      <c r="E318" s="27" t="s">
        <v>1199</v>
      </c>
      <c r="F318" s="6" t="s">
        <v>1200</v>
      </c>
      <c r="G318" s="32" t="s">
        <v>1201</v>
      </c>
      <c r="H318" s="491" t="s">
        <v>18</v>
      </c>
      <c r="K318" s="334" t="s">
        <v>1202</v>
      </c>
      <c r="L318" s="1">
        <v>500</v>
      </c>
      <c r="M318" s="1">
        <v>200</v>
      </c>
      <c r="N318" s="10"/>
      <c r="O318" s="11"/>
    </row>
    <row r="319" spans="1:15" ht="22.5">
      <c r="A319" s="512"/>
      <c r="B319" s="512"/>
      <c r="C319" s="554"/>
      <c r="D319" s="5">
        <v>1</v>
      </c>
      <c r="E319" s="27" t="s">
        <v>1203</v>
      </c>
      <c r="F319" s="6" t="s">
        <v>1200</v>
      </c>
      <c r="G319" s="32" t="s">
        <v>1201</v>
      </c>
      <c r="H319" s="492"/>
      <c r="K319" s="334" t="s">
        <v>1204</v>
      </c>
      <c r="L319" s="1">
        <v>500</v>
      </c>
      <c r="M319" s="1">
        <v>200</v>
      </c>
      <c r="N319" s="10"/>
      <c r="O319" s="11"/>
    </row>
    <row r="320" spans="1:15" ht="22.5">
      <c r="A320" s="512"/>
      <c r="B320" s="512"/>
      <c r="C320" s="554" t="s">
        <v>317</v>
      </c>
      <c r="D320" s="5">
        <v>1</v>
      </c>
      <c r="E320" s="27" t="s">
        <v>1205</v>
      </c>
      <c r="F320" s="6" t="s">
        <v>1206</v>
      </c>
      <c r="G320" s="32" t="s">
        <v>1207</v>
      </c>
      <c r="H320" s="491" t="s">
        <v>18</v>
      </c>
      <c r="K320" s="334" t="s">
        <v>1208</v>
      </c>
      <c r="L320" s="1">
        <v>1000</v>
      </c>
      <c r="M320" s="1">
        <v>400</v>
      </c>
      <c r="N320" s="10"/>
      <c r="O320" s="11"/>
    </row>
    <row r="321" spans="1:15" ht="22.5">
      <c r="A321" s="512"/>
      <c r="B321" s="512"/>
      <c r="C321" s="554"/>
      <c r="D321" s="5">
        <v>1</v>
      </c>
      <c r="E321" s="27" t="s">
        <v>1209</v>
      </c>
      <c r="F321" s="6" t="s">
        <v>1206</v>
      </c>
      <c r="G321" s="32" t="s">
        <v>1207</v>
      </c>
      <c r="H321" s="492"/>
      <c r="K321" s="334" t="s">
        <v>1210</v>
      </c>
      <c r="L321" s="1">
        <v>1000</v>
      </c>
      <c r="M321" s="1">
        <v>600</v>
      </c>
      <c r="N321" s="10"/>
      <c r="O321" s="11"/>
    </row>
    <row r="322" spans="1:15">
      <c r="A322" s="512"/>
      <c r="B322" s="512"/>
      <c r="C322" s="554" t="s">
        <v>893</v>
      </c>
      <c r="D322" s="5">
        <v>1</v>
      </c>
      <c r="E322" s="27" t="s">
        <v>1211</v>
      </c>
      <c r="F322" s="6" t="s">
        <v>1212</v>
      </c>
      <c r="G322" s="32" t="s">
        <v>1213</v>
      </c>
      <c r="H322" s="491" t="s">
        <v>18</v>
      </c>
      <c r="K322" s="334" t="s">
        <v>1214</v>
      </c>
      <c r="L322" s="1">
        <v>850</v>
      </c>
      <c r="M322" s="1">
        <v>300</v>
      </c>
      <c r="N322" s="10"/>
      <c r="O322" s="11"/>
    </row>
    <row r="323" spans="1:15">
      <c r="A323" s="512"/>
      <c r="B323" s="512"/>
      <c r="C323" s="554"/>
      <c r="D323" s="5">
        <v>4</v>
      </c>
      <c r="E323" s="27" t="s">
        <v>1215</v>
      </c>
      <c r="F323" s="6" t="s">
        <v>1212</v>
      </c>
      <c r="G323" s="32" t="s">
        <v>1213</v>
      </c>
      <c r="H323" s="492"/>
      <c r="K323" s="334" t="s">
        <v>1216</v>
      </c>
      <c r="L323" s="1">
        <v>800</v>
      </c>
      <c r="M323" s="1">
        <v>500</v>
      </c>
      <c r="N323" s="10"/>
      <c r="O323" s="11"/>
    </row>
    <row r="324" spans="1:15">
      <c r="A324" s="512"/>
      <c r="B324" s="512"/>
      <c r="C324" s="554" t="s">
        <v>1217</v>
      </c>
      <c r="D324" s="5">
        <v>5</v>
      </c>
      <c r="E324" s="5" t="s">
        <v>1218</v>
      </c>
      <c r="F324" s="6" t="s">
        <v>1219</v>
      </c>
      <c r="G324" s="32" t="s">
        <v>1220</v>
      </c>
      <c r="H324" s="491" t="s">
        <v>18</v>
      </c>
      <c r="K324" s="334" t="s">
        <v>1221</v>
      </c>
      <c r="L324" s="1">
        <v>100</v>
      </c>
      <c r="M324" s="1">
        <v>100</v>
      </c>
      <c r="N324" s="10"/>
      <c r="O324" s="11"/>
    </row>
    <row r="325" spans="1:15">
      <c r="A325" s="512"/>
      <c r="B325" s="512"/>
      <c r="C325" s="554"/>
      <c r="D325" s="5">
        <v>3</v>
      </c>
      <c r="E325" s="27" t="s">
        <v>1222</v>
      </c>
      <c r="F325" s="6" t="s">
        <v>1219</v>
      </c>
      <c r="G325" s="32" t="s">
        <v>1220</v>
      </c>
      <c r="H325" s="492"/>
      <c r="K325" s="334" t="s">
        <v>1223</v>
      </c>
      <c r="L325" s="1">
        <v>100</v>
      </c>
      <c r="M325" s="1">
        <v>100</v>
      </c>
      <c r="N325" s="10"/>
      <c r="O325" s="11"/>
    </row>
    <row r="326" spans="1:15">
      <c r="A326" s="512" t="s">
        <v>1224</v>
      </c>
      <c r="B326" s="512"/>
      <c r="C326" s="555" t="s">
        <v>1225</v>
      </c>
      <c r="D326" s="5">
        <v>1</v>
      </c>
      <c r="E326" s="5" t="s">
        <v>1226</v>
      </c>
      <c r="F326" s="6" t="s">
        <v>1227</v>
      </c>
      <c r="G326" s="7">
        <v>18811730677</v>
      </c>
      <c r="H326" s="507"/>
      <c r="K326" s="334" t="s">
        <v>1228</v>
      </c>
      <c r="L326" s="1">
        <v>400</v>
      </c>
      <c r="M326" s="1">
        <v>400</v>
      </c>
      <c r="N326" s="10"/>
      <c r="O326" s="11" t="s">
        <v>1229</v>
      </c>
    </row>
    <row r="327" spans="1:15">
      <c r="A327" s="512"/>
      <c r="B327" s="512"/>
      <c r="C327" s="556"/>
      <c r="D327" s="5">
        <v>2</v>
      </c>
      <c r="E327" s="5" t="s">
        <v>322</v>
      </c>
      <c r="F327" s="6" t="s">
        <v>1230</v>
      </c>
      <c r="G327" s="7">
        <v>18500246545</v>
      </c>
      <c r="H327" s="507"/>
      <c r="K327" s="334" t="s">
        <v>1231</v>
      </c>
      <c r="L327" s="1">
        <v>400</v>
      </c>
      <c r="M327" s="1">
        <v>300</v>
      </c>
      <c r="N327" s="10"/>
      <c r="O327" s="11" t="s">
        <v>1232</v>
      </c>
    </row>
    <row r="328" spans="1:15">
      <c r="A328" s="512"/>
      <c r="B328" s="512"/>
      <c r="C328" s="556"/>
      <c r="D328" s="5">
        <v>3</v>
      </c>
      <c r="E328" s="5" t="s">
        <v>1233</v>
      </c>
      <c r="F328" s="6" t="s">
        <v>1230</v>
      </c>
      <c r="G328" s="7">
        <v>18500246545</v>
      </c>
      <c r="H328" s="507"/>
      <c r="K328" s="334" t="s">
        <v>1234</v>
      </c>
      <c r="L328" s="1">
        <v>600</v>
      </c>
      <c r="M328" s="1">
        <v>300</v>
      </c>
      <c r="N328" s="10"/>
      <c r="O328" s="11" t="s">
        <v>294</v>
      </c>
    </row>
    <row r="329" spans="1:15">
      <c r="A329" s="512"/>
      <c r="B329" s="512"/>
      <c r="C329" s="557"/>
      <c r="D329" s="5">
        <v>4</v>
      </c>
      <c r="E329" s="5" t="s">
        <v>108</v>
      </c>
      <c r="F329" s="6" t="s">
        <v>1235</v>
      </c>
      <c r="G329" s="7">
        <v>15201129827</v>
      </c>
      <c r="H329" s="507"/>
      <c r="K329" s="334" t="s">
        <v>1236</v>
      </c>
      <c r="L329" s="1">
        <v>500</v>
      </c>
      <c r="M329" s="1">
        <v>400</v>
      </c>
      <c r="N329" s="10"/>
      <c r="O329" s="11"/>
    </row>
    <row r="330" spans="1:15">
      <c r="A330" s="512"/>
      <c r="B330" s="512"/>
      <c r="C330" s="555" t="s">
        <v>1237</v>
      </c>
      <c r="D330" s="5">
        <v>1</v>
      </c>
      <c r="E330" s="5" t="s">
        <v>1238</v>
      </c>
      <c r="F330" s="6" t="s">
        <v>1239</v>
      </c>
      <c r="G330" s="7">
        <v>13810828439</v>
      </c>
      <c r="H330" s="507"/>
      <c r="K330" s="334" t="s">
        <v>1240</v>
      </c>
      <c r="L330" s="1">
        <v>600</v>
      </c>
      <c r="M330" s="1">
        <v>300</v>
      </c>
      <c r="N330" s="10"/>
      <c r="O330" s="11" t="s">
        <v>1232</v>
      </c>
    </row>
    <row r="331" spans="1:15">
      <c r="A331" s="512"/>
      <c r="B331" s="512"/>
      <c r="C331" s="556"/>
      <c r="D331" s="5">
        <v>2</v>
      </c>
      <c r="E331" s="5" t="s">
        <v>1241</v>
      </c>
      <c r="F331" s="6" t="s">
        <v>1242</v>
      </c>
      <c r="G331" s="7">
        <v>18600545759</v>
      </c>
      <c r="H331" s="507"/>
      <c r="K331" s="334" t="s">
        <v>1243</v>
      </c>
      <c r="L331" s="1">
        <v>480</v>
      </c>
      <c r="M331" s="1">
        <v>300</v>
      </c>
      <c r="N331" s="10"/>
      <c r="O331" s="11"/>
    </row>
    <row r="332" spans="1:15">
      <c r="A332" s="512"/>
      <c r="B332" s="512"/>
      <c r="C332" s="556"/>
      <c r="D332" s="5">
        <v>3</v>
      </c>
      <c r="E332" s="5" t="s">
        <v>1244</v>
      </c>
      <c r="F332" s="6" t="s">
        <v>1242</v>
      </c>
      <c r="G332" s="7">
        <v>18600545759</v>
      </c>
      <c r="H332" s="507"/>
      <c r="K332" s="334" t="s">
        <v>1245</v>
      </c>
      <c r="L332" s="1">
        <v>470</v>
      </c>
      <c r="M332" s="1">
        <v>300</v>
      </c>
      <c r="N332" s="10"/>
      <c r="O332" s="11" t="s">
        <v>1246</v>
      </c>
    </row>
    <row r="333" spans="1:15">
      <c r="A333" s="512"/>
      <c r="B333" s="512"/>
      <c r="C333" s="557"/>
      <c r="D333" s="5">
        <v>4</v>
      </c>
      <c r="E333" s="5" t="s">
        <v>1247</v>
      </c>
      <c r="F333" s="6" t="s">
        <v>1248</v>
      </c>
      <c r="G333" s="7">
        <v>18811730891</v>
      </c>
      <c r="H333" s="507"/>
      <c r="K333" s="334" t="s">
        <v>1249</v>
      </c>
      <c r="L333" s="1">
        <v>410</v>
      </c>
      <c r="M333" s="1">
        <v>400</v>
      </c>
      <c r="N333" s="10"/>
      <c r="O333" s="11"/>
    </row>
    <row r="334" spans="1:15">
      <c r="A334" s="512" t="s">
        <v>1250</v>
      </c>
      <c r="B334" s="512"/>
      <c r="C334" s="546" t="s">
        <v>1251</v>
      </c>
      <c r="D334" s="8">
        <v>2</v>
      </c>
      <c r="E334" s="27" t="s">
        <v>1252</v>
      </c>
      <c r="F334" s="6" t="s">
        <v>1253</v>
      </c>
      <c r="G334" s="32">
        <v>15600692298</v>
      </c>
      <c r="H334" s="492"/>
      <c r="K334" s="334" t="s">
        <v>1254</v>
      </c>
      <c r="L334" s="1">
        <v>738</v>
      </c>
      <c r="M334" s="1">
        <v>300</v>
      </c>
      <c r="N334" s="10"/>
      <c r="O334" s="11"/>
    </row>
    <row r="335" spans="1:15">
      <c r="A335" s="512"/>
      <c r="B335" s="512"/>
      <c r="C335" s="547"/>
      <c r="D335" s="8" t="s">
        <v>174</v>
      </c>
      <c r="E335" s="27" t="s">
        <v>1255</v>
      </c>
      <c r="F335" s="6" t="s">
        <v>1256</v>
      </c>
      <c r="G335" s="32">
        <v>18811721328</v>
      </c>
      <c r="H335" s="492"/>
      <c r="K335" s="334" t="s">
        <v>1257</v>
      </c>
      <c r="L335" s="1">
        <v>520</v>
      </c>
      <c r="M335" s="1">
        <v>300</v>
      </c>
      <c r="N335" s="10"/>
      <c r="O335" s="11" t="s">
        <v>1258</v>
      </c>
    </row>
    <row r="336" spans="1:15" ht="22.5">
      <c r="A336" s="512"/>
      <c r="B336" s="512"/>
      <c r="C336" s="548"/>
      <c r="D336" s="8">
        <v>3</v>
      </c>
      <c r="E336" s="27" t="s">
        <v>1259</v>
      </c>
      <c r="F336" s="6" t="s">
        <v>1260</v>
      </c>
      <c r="G336" s="32">
        <v>18401618049</v>
      </c>
      <c r="H336" s="492"/>
      <c r="K336" s="334" t="s">
        <v>1261</v>
      </c>
      <c r="L336" s="1">
        <v>870</v>
      </c>
      <c r="M336" s="1">
        <v>300</v>
      </c>
      <c r="N336" s="10"/>
      <c r="O336" s="11"/>
    </row>
    <row r="337" spans="1:15">
      <c r="A337" s="512"/>
      <c r="B337" s="512"/>
      <c r="C337" s="546" t="s">
        <v>1262</v>
      </c>
      <c r="D337" s="5">
        <v>1</v>
      </c>
      <c r="E337" s="5" t="s">
        <v>1263</v>
      </c>
      <c r="F337" s="6" t="s">
        <v>1264</v>
      </c>
      <c r="G337" s="32" t="s">
        <v>1265</v>
      </c>
      <c r="H337" s="492"/>
      <c r="K337" s="334" t="s">
        <v>1266</v>
      </c>
      <c r="L337" s="1">
        <v>360</v>
      </c>
      <c r="M337" s="1">
        <v>400</v>
      </c>
      <c r="N337" s="10"/>
      <c r="O337" s="11"/>
    </row>
    <row r="338" spans="1:15">
      <c r="A338" s="512"/>
      <c r="B338" s="512"/>
      <c r="C338" s="547"/>
      <c r="D338" s="8">
        <v>2</v>
      </c>
      <c r="E338" s="27" t="s">
        <v>322</v>
      </c>
      <c r="F338" s="6" t="s">
        <v>1267</v>
      </c>
      <c r="G338" s="32">
        <v>18401602684</v>
      </c>
      <c r="H338" s="492"/>
      <c r="K338" s="334" t="s">
        <v>1268</v>
      </c>
      <c r="L338" s="1">
        <v>600</v>
      </c>
      <c r="M338" s="1">
        <v>400</v>
      </c>
      <c r="N338" s="10"/>
      <c r="O338" s="11" t="s">
        <v>1269</v>
      </c>
    </row>
    <row r="339" spans="1:15">
      <c r="A339" s="512"/>
      <c r="B339" s="512"/>
      <c r="C339" s="548"/>
      <c r="D339" s="8">
        <v>3</v>
      </c>
      <c r="E339" s="27" t="s">
        <v>1270</v>
      </c>
      <c r="F339" s="6" t="s">
        <v>1271</v>
      </c>
      <c r="G339" s="32">
        <v>17801099636</v>
      </c>
      <c r="H339" s="492"/>
      <c r="K339" s="334" t="s">
        <v>1272</v>
      </c>
      <c r="L339" s="1">
        <v>165</v>
      </c>
      <c r="M339" s="1">
        <v>300</v>
      </c>
      <c r="N339" s="10"/>
      <c r="O339" s="11"/>
    </row>
    <row r="340" spans="1:15">
      <c r="A340" s="512"/>
      <c r="B340" s="512"/>
      <c r="C340" s="546" t="s">
        <v>1273</v>
      </c>
      <c r="D340" s="8">
        <v>4</v>
      </c>
      <c r="E340" s="27" t="s">
        <v>1274</v>
      </c>
      <c r="F340" s="6" t="s">
        <v>1275</v>
      </c>
      <c r="G340" s="32">
        <v>15210554379</v>
      </c>
      <c r="H340" s="492"/>
      <c r="K340" s="334" t="s">
        <v>1276</v>
      </c>
      <c r="L340" s="1">
        <v>1620</v>
      </c>
      <c r="M340" s="1">
        <v>1000</v>
      </c>
      <c r="N340" s="10"/>
      <c r="O340" s="11" t="s">
        <v>1277</v>
      </c>
    </row>
    <row r="341" spans="1:15">
      <c r="A341" s="512"/>
      <c r="B341" s="512"/>
      <c r="C341" s="547"/>
      <c r="D341" s="8">
        <v>5</v>
      </c>
      <c r="E341" s="27" t="s">
        <v>1278</v>
      </c>
      <c r="F341" s="6" t="s">
        <v>1275</v>
      </c>
      <c r="G341" s="32">
        <v>15210554379</v>
      </c>
      <c r="H341" s="492"/>
      <c r="L341" s="1">
        <v>1130</v>
      </c>
      <c r="M341" s="76" t="s">
        <v>1279</v>
      </c>
      <c r="N341" s="10"/>
      <c r="O341" s="11" t="s">
        <v>1123</v>
      </c>
    </row>
    <row r="342" spans="1:15">
      <c r="A342" s="512"/>
      <c r="B342" s="512"/>
      <c r="C342" s="547"/>
      <c r="D342" s="8">
        <v>2</v>
      </c>
      <c r="E342" s="27" t="s">
        <v>1280</v>
      </c>
      <c r="F342" s="6" t="s">
        <v>1275</v>
      </c>
      <c r="G342" s="32">
        <v>15210554379</v>
      </c>
      <c r="H342" s="492"/>
      <c r="K342" s="334" t="s">
        <v>1281</v>
      </c>
      <c r="L342" s="1">
        <v>540</v>
      </c>
      <c r="M342" s="1">
        <v>300</v>
      </c>
      <c r="N342" s="10"/>
      <c r="O342" s="11" t="s">
        <v>1282</v>
      </c>
    </row>
    <row r="343" spans="1:15">
      <c r="A343" s="512"/>
      <c r="B343" s="512"/>
      <c r="C343" s="547"/>
      <c r="D343" s="8">
        <v>1</v>
      </c>
      <c r="E343" s="27" t="s">
        <v>1283</v>
      </c>
      <c r="F343" s="6" t="s">
        <v>1275</v>
      </c>
      <c r="G343" s="32">
        <v>15210554379</v>
      </c>
      <c r="H343" s="492"/>
      <c r="K343" s="334" t="s">
        <v>1284</v>
      </c>
      <c r="L343" s="1">
        <v>1240</v>
      </c>
      <c r="M343" s="1">
        <v>400</v>
      </c>
      <c r="N343" s="10"/>
      <c r="O343" s="11" t="s">
        <v>1285</v>
      </c>
    </row>
    <row r="344" spans="1:15">
      <c r="A344" s="512"/>
      <c r="B344" s="512"/>
      <c r="C344" s="548"/>
      <c r="D344" s="8">
        <v>3</v>
      </c>
      <c r="E344" s="27" t="s">
        <v>1286</v>
      </c>
      <c r="F344" s="6" t="s">
        <v>1275</v>
      </c>
      <c r="G344" s="32">
        <v>15210554379</v>
      </c>
      <c r="H344" s="492"/>
      <c r="K344" s="334" t="s">
        <v>1287</v>
      </c>
      <c r="L344" s="1">
        <v>500</v>
      </c>
      <c r="M344" s="1">
        <v>300</v>
      </c>
      <c r="N344" s="10"/>
      <c r="O344" s="11" t="s">
        <v>214</v>
      </c>
    </row>
    <row r="345" spans="1:15">
      <c r="A345" s="512"/>
      <c r="B345" s="512"/>
      <c r="C345" s="546" t="s">
        <v>1288</v>
      </c>
      <c r="D345" s="8">
        <v>1</v>
      </c>
      <c r="E345" s="27" t="s">
        <v>1289</v>
      </c>
      <c r="F345" s="6" t="s">
        <v>1290</v>
      </c>
      <c r="G345" s="32">
        <v>18813143240</v>
      </c>
      <c r="H345" s="492"/>
      <c r="L345" s="1">
        <v>990</v>
      </c>
      <c r="M345" s="76" t="s">
        <v>1291</v>
      </c>
      <c r="N345" s="10"/>
      <c r="O345" s="11" t="s">
        <v>1232</v>
      </c>
    </row>
    <row r="346" spans="1:15">
      <c r="A346" s="512"/>
      <c r="B346" s="512"/>
      <c r="C346" s="547"/>
      <c r="D346" s="8" t="s">
        <v>174</v>
      </c>
      <c r="E346" s="27" t="s">
        <v>1292</v>
      </c>
      <c r="F346" s="6" t="s">
        <v>1290</v>
      </c>
      <c r="G346" s="32">
        <v>18813143240</v>
      </c>
      <c r="H346" s="492"/>
      <c r="K346" s="334" t="s">
        <v>1293</v>
      </c>
      <c r="L346" s="1">
        <v>468</v>
      </c>
      <c r="M346" s="1">
        <v>200</v>
      </c>
      <c r="N346" s="10"/>
      <c r="O346" s="11" t="s">
        <v>1277</v>
      </c>
    </row>
    <row r="347" spans="1:15">
      <c r="A347" s="512"/>
      <c r="B347" s="512"/>
      <c r="C347" s="548"/>
      <c r="D347" s="8" t="s">
        <v>174</v>
      </c>
      <c r="E347" s="27" t="s">
        <v>1294</v>
      </c>
      <c r="F347" s="6" t="s">
        <v>1290</v>
      </c>
      <c r="G347" s="32">
        <v>18813143240</v>
      </c>
      <c r="H347" s="492"/>
      <c r="K347" s="334" t="s">
        <v>1295</v>
      </c>
      <c r="L347" s="1">
        <v>828</v>
      </c>
      <c r="M347" s="1">
        <v>400</v>
      </c>
      <c r="N347" s="10"/>
      <c r="O347" s="11" t="s">
        <v>1277</v>
      </c>
    </row>
    <row r="348" spans="1:15" ht="22.5">
      <c r="A348" s="512"/>
      <c r="B348" s="512"/>
      <c r="C348" s="546" t="s">
        <v>1296</v>
      </c>
      <c r="D348" s="8">
        <v>1</v>
      </c>
      <c r="E348" s="27" t="s">
        <v>1297</v>
      </c>
      <c r="F348" s="6" t="s">
        <v>1298</v>
      </c>
      <c r="G348" s="32">
        <v>18813167615</v>
      </c>
      <c r="H348" s="492"/>
      <c r="K348" s="334" t="s">
        <v>1299</v>
      </c>
      <c r="L348" s="1">
        <v>800</v>
      </c>
      <c r="M348" s="1">
        <v>300</v>
      </c>
      <c r="N348" s="10"/>
      <c r="O348" s="11"/>
    </row>
    <row r="349" spans="1:15" ht="22.5">
      <c r="A349" s="512"/>
      <c r="B349" s="512"/>
      <c r="C349" s="547"/>
      <c r="D349" s="8">
        <v>2</v>
      </c>
      <c r="E349" s="27" t="s">
        <v>1300</v>
      </c>
      <c r="F349" s="6" t="s">
        <v>1298</v>
      </c>
      <c r="G349" s="32">
        <v>18813167615</v>
      </c>
      <c r="H349" s="492"/>
      <c r="K349" s="334" t="s">
        <v>1301</v>
      </c>
      <c r="L349" s="1">
        <v>580</v>
      </c>
      <c r="M349" s="1">
        <v>300</v>
      </c>
      <c r="N349" s="10"/>
      <c r="O349" s="11" t="s">
        <v>32</v>
      </c>
    </row>
    <row r="350" spans="1:15" ht="22.5">
      <c r="A350" s="512"/>
      <c r="B350" s="512"/>
      <c r="C350" s="548"/>
      <c r="D350" s="8">
        <v>3</v>
      </c>
      <c r="E350" s="27" t="s">
        <v>1302</v>
      </c>
      <c r="F350" s="6" t="s">
        <v>1298</v>
      </c>
      <c r="G350" s="32">
        <v>18813167615</v>
      </c>
      <c r="H350" s="492"/>
      <c r="K350" s="334" t="s">
        <v>1303</v>
      </c>
      <c r="L350" s="1">
        <v>600</v>
      </c>
      <c r="M350" s="1">
        <v>300</v>
      </c>
      <c r="N350" s="10"/>
      <c r="O350" s="11" t="s">
        <v>1277</v>
      </c>
    </row>
    <row r="351" spans="1:15">
      <c r="A351" s="512"/>
      <c r="B351" s="512"/>
      <c r="C351" s="546" t="s">
        <v>1304</v>
      </c>
      <c r="D351" s="8">
        <v>1</v>
      </c>
      <c r="E351" s="27" t="s">
        <v>322</v>
      </c>
      <c r="F351" s="6" t="s">
        <v>1305</v>
      </c>
      <c r="G351" s="32">
        <v>13810832513</v>
      </c>
      <c r="H351" s="492"/>
      <c r="K351" s="334" t="s">
        <v>1306</v>
      </c>
      <c r="L351" s="1">
        <v>200</v>
      </c>
      <c r="M351" s="1">
        <v>200</v>
      </c>
      <c r="N351" s="10"/>
      <c r="O351" s="11" t="s">
        <v>1269</v>
      </c>
    </row>
    <row r="352" spans="1:15">
      <c r="A352" s="512"/>
      <c r="B352" s="512"/>
      <c r="C352" s="547"/>
      <c r="D352" s="5">
        <v>2</v>
      </c>
      <c r="E352" s="27" t="s">
        <v>296</v>
      </c>
      <c r="F352" s="6" t="s">
        <v>1305</v>
      </c>
      <c r="G352" s="32">
        <v>13810832513</v>
      </c>
      <c r="H352" s="492"/>
      <c r="K352" s="334" t="s">
        <v>1307</v>
      </c>
      <c r="L352" s="1">
        <v>200</v>
      </c>
      <c r="M352" s="1">
        <v>200</v>
      </c>
      <c r="N352" s="10"/>
      <c r="O352" s="11" t="s">
        <v>1308</v>
      </c>
    </row>
    <row r="353" spans="1:15">
      <c r="A353" s="512"/>
      <c r="B353" s="512"/>
      <c r="C353" s="548"/>
      <c r="D353" s="5">
        <v>3</v>
      </c>
      <c r="E353" s="27" t="s">
        <v>1255</v>
      </c>
      <c r="F353" s="6" t="s">
        <v>1305</v>
      </c>
      <c r="G353" s="32">
        <v>13810832513</v>
      </c>
      <c r="H353" s="492"/>
      <c r="K353" s="334" t="s">
        <v>1309</v>
      </c>
      <c r="L353" s="1">
        <v>200</v>
      </c>
      <c r="M353" s="1">
        <v>200</v>
      </c>
      <c r="N353" s="10"/>
      <c r="O353" s="11" t="s">
        <v>1246</v>
      </c>
    </row>
    <row r="354" spans="1:15">
      <c r="A354" s="512" t="s">
        <v>1310</v>
      </c>
      <c r="B354" s="512"/>
      <c r="C354" s="537" t="s">
        <v>1311</v>
      </c>
      <c r="D354" s="5">
        <v>1</v>
      </c>
      <c r="E354" s="5" t="s">
        <v>1312</v>
      </c>
      <c r="F354" s="6" t="s">
        <v>1313</v>
      </c>
      <c r="G354" s="63" t="s">
        <v>1314</v>
      </c>
      <c r="H354" s="504"/>
      <c r="K354" s="334" t="s">
        <v>1315</v>
      </c>
      <c r="L354" s="1">
        <v>510</v>
      </c>
      <c r="M354" s="1">
        <v>200</v>
      </c>
      <c r="N354" s="10"/>
      <c r="O354" s="11"/>
    </row>
    <row r="355" spans="1:15">
      <c r="A355" s="512"/>
      <c r="B355" s="512"/>
      <c r="C355" s="538"/>
      <c r="D355" s="65">
        <v>2</v>
      </c>
      <c r="E355" s="27" t="s">
        <v>1316</v>
      </c>
      <c r="F355" s="6" t="s">
        <v>1313</v>
      </c>
      <c r="G355" s="63" t="s">
        <v>1314</v>
      </c>
      <c r="H355" s="504"/>
      <c r="K355" s="334" t="s">
        <v>1317</v>
      </c>
      <c r="L355" s="1">
        <v>508</v>
      </c>
      <c r="M355" s="1">
        <v>300</v>
      </c>
      <c r="N355" s="10"/>
      <c r="O355" s="11"/>
    </row>
    <row r="356" spans="1:15">
      <c r="A356" s="512"/>
      <c r="B356" s="512"/>
      <c r="C356" s="538"/>
      <c r="D356" s="5">
        <v>3</v>
      </c>
      <c r="E356" s="27" t="s">
        <v>1318</v>
      </c>
      <c r="F356" s="6" t="s">
        <v>1313</v>
      </c>
      <c r="G356" s="63" t="s">
        <v>1314</v>
      </c>
      <c r="H356" s="504"/>
      <c r="K356" s="334" t="s">
        <v>1319</v>
      </c>
      <c r="L356" s="1">
        <v>1142</v>
      </c>
      <c r="M356" s="1">
        <v>300</v>
      </c>
      <c r="N356" s="10"/>
      <c r="O356" s="11" t="s">
        <v>1232</v>
      </c>
    </row>
    <row r="357" spans="1:15">
      <c r="A357" s="512"/>
      <c r="B357" s="512"/>
      <c r="C357" s="538"/>
      <c r="D357" s="5">
        <v>4</v>
      </c>
      <c r="E357" s="27" t="s">
        <v>1320</v>
      </c>
      <c r="F357" s="6" t="s">
        <v>1313</v>
      </c>
      <c r="G357" s="63" t="s">
        <v>1314</v>
      </c>
      <c r="H357" s="504"/>
      <c r="K357" s="334" t="s">
        <v>1321</v>
      </c>
      <c r="L357" s="1">
        <v>972</v>
      </c>
      <c r="M357" s="1">
        <v>600</v>
      </c>
      <c r="N357" s="10"/>
      <c r="O357" s="11"/>
    </row>
    <row r="358" spans="1:15">
      <c r="A358" s="512"/>
      <c r="B358" s="512"/>
      <c r="C358" s="538"/>
      <c r="D358" s="5">
        <v>5</v>
      </c>
      <c r="E358" s="27" t="s">
        <v>1322</v>
      </c>
      <c r="F358" s="6" t="s">
        <v>1313</v>
      </c>
      <c r="G358" s="63" t="s">
        <v>1314</v>
      </c>
      <c r="H358" s="504"/>
      <c r="L358" s="1">
        <v>600</v>
      </c>
      <c r="M358" s="76" t="s">
        <v>1323</v>
      </c>
      <c r="N358" s="10"/>
      <c r="O358" s="11"/>
    </row>
    <row r="359" spans="1:15">
      <c r="A359" s="512"/>
      <c r="B359" s="512"/>
      <c r="C359" s="539"/>
      <c r="D359" s="62" t="s">
        <v>174</v>
      </c>
      <c r="E359" s="27" t="s">
        <v>1324</v>
      </c>
      <c r="F359" s="6" t="s">
        <v>1313</v>
      </c>
      <c r="G359" s="63" t="s">
        <v>1314</v>
      </c>
      <c r="H359" s="504"/>
      <c r="L359" s="1">
        <v>640</v>
      </c>
      <c r="M359" s="76" t="s">
        <v>1325</v>
      </c>
      <c r="N359" s="10"/>
      <c r="O359" s="11" t="s">
        <v>1277</v>
      </c>
    </row>
    <row r="360" spans="1:15">
      <c r="A360" s="512"/>
      <c r="B360" s="512"/>
      <c r="C360" s="549" t="s">
        <v>1326</v>
      </c>
      <c r="D360" s="27">
        <v>1</v>
      </c>
      <c r="E360" s="27" t="s">
        <v>1327</v>
      </c>
      <c r="F360" s="6" t="s">
        <v>1328</v>
      </c>
      <c r="G360" s="66" t="s">
        <v>1329</v>
      </c>
      <c r="H360" s="505"/>
      <c r="K360" s="334" t="s">
        <v>1330</v>
      </c>
      <c r="L360" s="1">
        <v>430</v>
      </c>
      <c r="M360" s="1">
        <v>400</v>
      </c>
      <c r="N360" s="10"/>
      <c r="O360" s="11"/>
    </row>
    <row r="361" spans="1:15">
      <c r="A361" s="512"/>
      <c r="B361" s="512"/>
      <c r="C361" s="550"/>
      <c r="D361" s="62">
        <v>4</v>
      </c>
      <c r="E361" s="27" t="s">
        <v>1331</v>
      </c>
      <c r="F361" s="6" t="s">
        <v>1328</v>
      </c>
      <c r="G361" s="68" t="s">
        <v>1329</v>
      </c>
      <c r="H361" s="505"/>
      <c r="K361" s="334" t="s">
        <v>1332</v>
      </c>
      <c r="L361" s="1">
        <v>1600</v>
      </c>
      <c r="M361" s="1">
        <v>800</v>
      </c>
      <c r="N361" s="10"/>
      <c r="O361" s="11" t="s">
        <v>1333</v>
      </c>
    </row>
    <row r="362" spans="1:15">
      <c r="A362" s="512"/>
      <c r="B362" s="512"/>
      <c r="C362" s="551"/>
      <c r="D362" s="62">
        <v>5</v>
      </c>
      <c r="E362" s="69" t="s">
        <v>1334</v>
      </c>
      <c r="F362" s="6" t="s">
        <v>1328</v>
      </c>
      <c r="G362" s="66" t="s">
        <v>1329</v>
      </c>
      <c r="H362" s="505"/>
      <c r="K362" s="334" t="s">
        <v>1335</v>
      </c>
      <c r="L362" s="1">
        <v>300</v>
      </c>
      <c r="M362" s="1">
        <v>300</v>
      </c>
      <c r="N362" s="10"/>
      <c r="O362" s="11" t="s">
        <v>1277</v>
      </c>
    </row>
    <row r="363" spans="1:15">
      <c r="A363" s="512"/>
      <c r="B363" s="512"/>
      <c r="C363" s="549" t="s">
        <v>1336</v>
      </c>
      <c r="D363" s="70">
        <v>1</v>
      </c>
      <c r="E363" s="71" t="s">
        <v>1337</v>
      </c>
      <c r="F363" s="6" t="s">
        <v>1338</v>
      </c>
      <c r="G363" s="72">
        <v>18811766277</v>
      </c>
      <c r="H363" s="506"/>
      <c r="K363" s="334" t="s">
        <v>1339</v>
      </c>
      <c r="L363" s="1">
        <v>800</v>
      </c>
      <c r="M363" s="1">
        <v>500</v>
      </c>
      <c r="N363" s="10"/>
      <c r="O363" s="11"/>
    </row>
    <row r="364" spans="1:15">
      <c r="A364" s="512"/>
      <c r="B364" s="512"/>
      <c r="C364" s="550"/>
      <c r="D364" s="70">
        <v>2</v>
      </c>
      <c r="E364" s="71" t="s">
        <v>1340</v>
      </c>
      <c r="F364" s="6" t="s">
        <v>1338</v>
      </c>
      <c r="G364" s="72">
        <v>18811766277</v>
      </c>
      <c r="H364" s="506"/>
      <c r="K364" s="334" t="s">
        <v>1341</v>
      </c>
      <c r="L364" s="1">
        <v>400</v>
      </c>
      <c r="M364" s="1">
        <v>400</v>
      </c>
      <c r="N364" s="10"/>
      <c r="O364" s="11"/>
    </row>
    <row r="365" spans="1:15">
      <c r="A365" s="512"/>
      <c r="B365" s="512"/>
      <c r="C365" s="552"/>
      <c r="D365" s="73">
        <v>3</v>
      </c>
      <c r="E365" s="74" t="s">
        <v>1342</v>
      </c>
      <c r="F365" s="6" t="s">
        <v>1338</v>
      </c>
      <c r="G365" s="75">
        <v>18811766277</v>
      </c>
      <c r="H365" s="506"/>
      <c r="K365" s="334" t="s">
        <v>1343</v>
      </c>
      <c r="L365" s="1">
        <v>200</v>
      </c>
      <c r="M365" s="1">
        <v>200</v>
      </c>
      <c r="N365" s="10"/>
      <c r="O365" s="11"/>
    </row>
    <row r="366" spans="1:15">
      <c r="A366" s="512" t="s">
        <v>1344</v>
      </c>
      <c r="B366" s="512"/>
      <c r="C366" s="553" t="s">
        <v>1345</v>
      </c>
      <c r="D366" s="5">
        <v>5</v>
      </c>
      <c r="E366" s="5" t="s">
        <v>1346</v>
      </c>
      <c r="F366" s="6" t="s">
        <v>1347</v>
      </c>
      <c r="G366" s="32">
        <v>18515286543</v>
      </c>
      <c r="H366" s="491" t="s">
        <v>18</v>
      </c>
      <c r="K366" s="334" t="s">
        <v>1348</v>
      </c>
      <c r="L366" s="1">
        <v>1240</v>
      </c>
      <c r="M366" s="1">
        <v>800</v>
      </c>
      <c r="N366" s="10"/>
      <c r="O366" s="11"/>
    </row>
    <row r="367" spans="1:15">
      <c r="A367" s="512"/>
      <c r="B367" s="512"/>
      <c r="C367" s="539"/>
      <c r="D367" s="62" t="s">
        <v>174</v>
      </c>
      <c r="E367" s="5" t="s">
        <v>1349</v>
      </c>
      <c r="F367" s="6" t="s">
        <v>1350</v>
      </c>
      <c r="G367" s="32">
        <v>13070182021</v>
      </c>
      <c r="H367" s="492"/>
      <c r="K367" s="334" t="s">
        <v>1351</v>
      </c>
      <c r="L367" s="1">
        <v>672</v>
      </c>
      <c r="M367" s="1">
        <v>500</v>
      </c>
      <c r="N367" s="10"/>
      <c r="O367" s="11"/>
    </row>
    <row r="368" spans="1:15" ht="22.5">
      <c r="A368" s="512"/>
      <c r="B368" s="512"/>
      <c r="C368" s="537" t="s">
        <v>1352</v>
      </c>
      <c r="D368" s="5">
        <v>2</v>
      </c>
      <c r="E368" s="5" t="s">
        <v>1353</v>
      </c>
      <c r="F368" s="6" t="s">
        <v>1354</v>
      </c>
      <c r="G368" s="32" t="s">
        <v>1355</v>
      </c>
      <c r="H368" s="491" t="s">
        <v>18</v>
      </c>
      <c r="K368" s="334" t="s">
        <v>1356</v>
      </c>
      <c r="L368" s="1">
        <v>560</v>
      </c>
      <c r="M368" s="1">
        <v>500</v>
      </c>
      <c r="N368" s="10"/>
      <c r="O368" s="11"/>
    </row>
    <row r="369" spans="1:15" ht="22.5">
      <c r="A369" s="512"/>
      <c r="B369" s="512"/>
      <c r="C369" s="539"/>
      <c r="D369" s="8">
        <v>5</v>
      </c>
      <c r="E369" s="5" t="s">
        <v>1357</v>
      </c>
      <c r="F369" s="6" t="s">
        <v>1358</v>
      </c>
      <c r="G369" s="32" t="s">
        <v>1359</v>
      </c>
      <c r="H369" s="492"/>
      <c r="K369" s="334" t="s">
        <v>1360</v>
      </c>
      <c r="L369" s="1">
        <v>490</v>
      </c>
      <c r="M369" s="1">
        <v>400</v>
      </c>
      <c r="N369" s="10"/>
      <c r="O369" s="11"/>
    </row>
    <row r="370" spans="1:15">
      <c r="A370" s="512"/>
      <c r="B370" s="512"/>
      <c r="C370" s="5" t="s">
        <v>1361</v>
      </c>
      <c r="D370" s="5">
        <v>4</v>
      </c>
      <c r="E370" s="5" t="s">
        <v>108</v>
      </c>
      <c r="F370" s="6" t="s">
        <v>1362</v>
      </c>
      <c r="G370" s="32" t="s">
        <v>1363</v>
      </c>
      <c r="H370" s="33" t="s">
        <v>18</v>
      </c>
      <c r="K370" s="334" t="s">
        <v>1364</v>
      </c>
      <c r="L370" s="1">
        <v>1040</v>
      </c>
      <c r="M370" s="1">
        <v>800</v>
      </c>
      <c r="N370" s="10"/>
      <c r="O370" s="11"/>
    </row>
    <row r="371" spans="1:15">
      <c r="A371" s="512"/>
      <c r="B371" s="512"/>
      <c r="C371" s="554" t="s">
        <v>1304</v>
      </c>
      <c r="D371" s="27">
        <v>1</v>
      </c>
      <c r="E371" s="5" t="s">
        <v>1365</v>
      </c>
      <c r="F371" s="6" t="s">
        <v>1366</v>
      </c>
      <c r="G371" s="32">
        <v>18811476264</v>
      </c>
      <c r="H371" s="491" t="s">
        <v>18</v>
      </c>
      <c r="K371" s="334" t="s">
        <v>1367</v>
      </c>
      <c r="L371" s="1">
        <v>500</v>
      </c>
      <c r="M371" s="1">
        <v>300</v>
      </c>
      <c r="N371" s="10"/>
      <c r="O371" s="11" t="s">
        <v>1368</v>
      </c>
    </row>
    <row r="372" spans="1:15">
      <c r="A372" s="512"/>
      <c r="B372" s="512"/>
      <c r="C372" s="554"/>
      <c r="D372" s="27">
        <v>2</v>
      </c>
      <c r="E372" s="5" t="s">
        <v>1369</v>
      </c>
      <c r="F372" s="6" t="s">
        <v>1366</v>
      </c>
      <c r="G372" s="32">
        <v>18811476264</v>
      </c>
      <c r="H372" s="492"/>
      <c r="K372" s="334" t="s">
        <v>1370</v>
      </c>
      <c r="L372" s="1">
        <v>500</v>
      </c>
      <c r="M372" s="1">
        <v>400</v>
      </c>
      <c r="N372" s="10"/>
      <c r="O372" s="11"/>
    </row>
    <row r="373" spans="1:15">
      <c r="A373" s="512"/>
      <c r="B373" s="512"/>
      <c r="C373" s="554"/>
      <c r="D373" s="62">
        <v>5</v>
      </c>
      <c r="E373" s="5" t="s">
        <v>1371</v>
      </c>
      <c r="F373" s="6" t="s">
        <v>1366</v>
      </c>
      <c r="G373" s="32">
        <v>18811476264</v>
      </c>
      <c r="H373" s="492"/>
      <c r="K373" s="334" t="s">
        <v>1372</v>
      </c>
      <c r="L373" s="1">
        <v>500</v>
      </c>
      <c r="M373" s="1">
        <v>400</v>
      </c>
      <c r="N373" s="10"/>
      <c r="O373" s="11"/>
    </row>
    <row r="374" spans="1:15">
      <c r="A374" s="512" t="s">
        <v>1373</v>
      </c>
      <c r="B374" s="579"/>
      <c r="C374" s="541" t="s">
        <v>1374</v>
      </c>
      <c r="D374" s="46">
        <v>1</v>
      </c>
      <c r="E374" s="2" t="s">
        <v>1375</v>
      </c>
      <c r="F374" s="6" t="s">
        <v>1376</v>
      </c>
      <c r="G374" s="19" t="s">
        <v>1377</v>
      </c>
      <c r="H374" s="494" t="s">
        <v>18</v>
      </c>
      <c r="K374" s="334" t="s">
        <v>1378</v>
      </c>
      <c r="L374" s="1">
        <v>320</v>
      </c>
      <c r="M374" s="1">
        <v>300</v>
      </c>
      <c r="N374" s="10"/>
      <c r="O374" s="11"/>
    </row>
    <row r="375" spans="1:15">
      <c r="A375" s="512"/>
      <c r="B375" s="579"/>
      <c r="C375" s="542"/>
      <c r="D375" s="46">
        <v>2</v>
      </c>
      <c r="E375" s="2" t="s">
        <v>1379</v>
      </c>
      <c r="F375" s="6" t="s">
        <v>1376</v>
      </c>
      <c r="G375" s="19" t="s">
        <v>1377</v>
      </c>
      <c r="H375" s="495"/>
      <c r="K375" s="334" t="s">
        <v>1380</v>
      </c>
      <c r="L375" s="1">
        <v>420</v>
      </c>
      <c r="M375" s="1">
        <v>400</v>
      </c>
      <c r="N375" s="10"/>
      <c r="O375" s="11"/>
    </row>
    <row r="376" spans="1:15">
      <c r="A376" s="512"/>
      <c r="B376" s="579"/>
      <c r="C376" s="543"/>
      <c r="D376" s="46">
        <v>5</v>
      </c>
      <c r="E376" s="2" t="s">
        <v>1255</v>
      </c>
      <c r="F376" s="6" t="s">
        <v>1376</v>
      </c>
      <c r="G376" s="19" t="s">
        <v>1377</v>
      </c>
      <c r="H376" s="495"/>
      <c r="K376" s="334" t="s">
        <v>1381</v>
      </c>
      <c r="L376" s="1">
        <v>389</v>
      </c>
      <c r="M376" s="1">
        <v>300</v>
      </c>
      <c r="N376" s="10"/>
      <c r="O376" s="11"/>
    </row>
    <row r="377" spans="1:15">
      <c r="A377" s="512"/>
      <c r="B377" s="579"/>
      <c r="C377" s="541" t="s">
        <v>1382</v>
      </c>
      <c r="D377" s="46">
        <v>2</v>
      </c>
      <c r="E377" s="2" t="s">
        <v>1383</v>
      </c>
      <c r="F377" s="6" t="s">
        <v>1384</v>
      </c>
      <c r="G377" s="19" t="s">
        <v>1385</v>
      </c>
      <c r="H377" s="494" t="s">
        <v>18</v>
      </c>
      <c r="K377" s="334" t="s">
        <v>1386</v>
      </c>
      <c r="L377" s="1">
        <v>400</v>
      </c>
      <c r="M377" s="1">
        <v>300</v>
      </c>
      <c r="N377" s="10"/>
      <c r="O377" s="11"/>
    </row>
    <row r="378" spans="1:15">
      <c r="A378" s="512"/>
      <c r="B378" s="579"/>
      <c r="C378" s="542"/>
      <c r="D378" s="46">
        <v>5</v>
      </c>
      <c r="E378" s="2" t="s">
        <v>1387</v>
      </c>
      <c r="F378" s="6" t="s">
        <v>1384</v>
      </c>
      <c r="G378" s="19" t="s">
        <v>1385</v>
      </c>
      <c r="H378" s="495"/>
      <c r="K378" s="334" t="s">
        <v>1388</v>
      </c>
      <c r="L378" s="1">
        <v>270</v>
      </c>
      <c r="M378" s="1">
        <v>270</v>
      </c>
      <c r="N378" s="10"/>
      <c r="O378" s="11"/>
    </row>
    <row r="379" spans="1:15">
      <c r="A379" s="512"/>
      <c r="B379" s="579"/>
      <c r="C379" s="543"/>
      <c r="D379" s="46">
        <v>1</v>
      </c>
      <c r="E379" s="2" t="s">
        <v>1389</v>
      </c>
      <c r="F379" s="6" t="s">
        <v>1384</v>
      </c>
      <c r="G379" s="19" t="s">
        <v>1385</v>
      </c>
      <c r="H379" s="495"/>
      <c r="K379" s="334" t="s">
        <v>1390</v>
      </c>
      <c r="L379" s="1">
        <v>595</v>
      </c>
      <c r="M379" s="1">
        <v>400</v>
      </c>
      <c r="N379" s="10"/>
      <c r="O379" s="11"/>
    </row>
    <row r="380" spans="1:15" ht="22.5">
      <c r="A380" s="512"/>
      <c r="B380" s="579"/>
      <c r="C380" s="541" t="s">
        <v>1391</v>
      </c>
      <c r="D380" s="46">
        <v>1</v>
      </c>
      <c r="E380" s="2" t="s">
        <v>1392</v>
      </c>
      <c r="F380" s="6" t="s">
        <v>1393</v>
      </c>
      <c r="G380" s="19" t="s">
        <v>1394</v>
      </c>
      <c r="H380" s="494" t="s">
        <v>18</v>
      </c>
      <c r="K380" s="334" t="s">
        <v>1395</v>
      </c>
      <c r="L380" s="1">
        <v>560</v>
      </c>
      <c r="M380" s="1">
        <v>500</v>
      </c>
      <c r="N380" s="10"/>
      <c r="O380" s="11"/>
    </row>
    <row r="381" spans="1:15">
      <c r="A381" s="512"/>
      <c r="B381" s="579"/>
      <c r="C381" s="542"/>
      <c r="D381" s="46">
        <v>2</v>
      </c>
      <c r="E381" s="2" t="s">
        <v>1396</v>
      </c>
      <c r="F381" s="6" t="s">
        <v>1393</v>
      </c>
      <c r="G381" s="19" t="s">
        <v>1394</v>
      </c>
      <c r="H381" s="495"/>
      <c r="K381" s="334" t="s">
        <v>1397</v>
      </c>
      <c r="L381" s="1">
        <v>655</v>
      </c>
      <c r="M381" s="1">
        <v>600</v>
      </c>
      <c r="N381" s="10"/>
      <c r="O381" s="11"/>
    </row>
    <row r="382" spans="1:15">
      <c r="A382" s="512"/>
      <c r="B382" s="579"/>
      <c r="C382" s="543"/>
      <c r="D382" s="46">
        <v>3</v>
      </c>
      <c r="E382" s="2" t="s">
        <v>1398</v>
      </c>
      <c r="F382" s="6" t="s">
        <v>1393</v>
      </c>
      <c r="G382" s="19" t="s">
        <v>1394</v>
      </c>
      <c r="H382" s="495"/>
      <c r="K382" s="334" t="s">
        <v>1399</v>
      </c>
      <c r="L382" s="1">
        <v>320</v>
      </c>
      <c r="M382" s="1">
        <v>300</v>
      </c>
      <c r="N382" s="10"/>
      <c r="O382" s="11"/>
    </row>
    <row r="383" spans="1:15">
      <c r="A383" s="512"/>
      <c r="B383" s="579"/>
      <c r="C383" s="376" t="s">
        <v>1400</v>
      </c>
      <c r="D383" s="46">
        <v>1</v>
      </c>
      <c r="E383" s="2" t="s">
        <v>1401</v>
      </c>
      <c r="F383" s="6" t="s">
        <v>1402</v>
      </c>
      <c r="G383" s="19" t="s">
        <v>1403</v>
      </c>
      <c r="H383" s="20"/>
      <c r="K383" s="334" t="s">
        <v>1404</v>
      </c>
      <c r="L383" s="1">
        <v>100</v>
      </c>
      <c r="M383" s="1">
        <v>300</v>
      </c>
      <c r="N383" s="10"/>
      <c r="O383" s="11"/>
    </row>
    <row r="384" spans="1:15">
      <c r="A384" s="512"/>
      <c r="B384" s="579"/>
      <c r="C384" s="541" t="s">
        <v>1304</v>
      </c>
      <c r="D384" s="46">
        <v>1</v>
      </c>
      <c r="E384" s="2" t="s">
        <v>1405</v>
      </c>
      <c r="F384" s="6" t="s">
        <v>1406</v>
      </c>
      <c r="G384" s="19" t="s">
        <v>1407</v>
      </c>
      <c r="H384" s="498" t="s">
        <v>18</v>
      </c>
      <c r="K384" s="334" t="s">
        <v>1408</v>
      </c>
      <c r="L384" s="1">
        <v>520</v>
      </c>
      <c r="M384" s="1">
        <v>300</v>
      </c>
      <c r="N384" s="10"/>
      <c r="O384" s="11"/>
    </row>
    <row r="385" spans="1:15">
      <c r="A385" s="579"/>
      <c r="B385" s="579"/>
      <c r="C385" s="543"/>
      <c r="D385" s="47">
        <v>5</v>
      </c>
      <c r="E385" s="48" t="s">
        <v>1409</v>
      </c>
      <c r="F385" s="6" t="s">
        <v>1406</v>
      </c>
      <c r="G385" s="16" t="s">
        <v>1407</v>
      </c>
      <c r="H385" s="499"/>
      <c r="I385" s="365"/>
      <c r="J385" s="365"/>
      <c r="K385" s="334" t="s">
        <v>1410</v>
      </c>
      <c r="L385" s="1">
        <v>1300</v>
      </c>
      <c r="M385" s="50">
        <v>700</v>
      </c>
      <c r="N385" s="55"/>
      <c r="O385" s="56"/>
    </row>
    <row r="386" spans="1:15" s="290" customFormat="1">
      <c r="A386" s="501" t="s">
        <v>1411</v>
      </c>
      <c r="B386" s="501"/>
      <c r="C386" s="544" t="s">
        <v>1412</v>
      </c>
      <c r="D386" s="136">
        <v>1</v>
      </c>
      <c r="E386" s="377" t="s">
        <v>1413</v>
      </c>
      <c r="F386" s="6" t="s">
        <v>1414</v>
      </c>
      <c r="G386" s="382" t="s">
        <v>1415</v>
      </c>
      <c r="H386" s="500" t="s">
        <v>18</v>
      </c>
      <c r="I386" s="378"/>
      <c r="J386" s="378"/>
      <c r="K386" s="334" t="s">
        <v>1416</v>
      </c>
      <c r="L386" s="1">
        <v>800</v>
      </c>
      <c r="M386" s="136">
        <v>300</v>
      </c>
      <c r="N386" s="379"/>
      <c r="O386" s="380" t="s">
        <v>1417</v>
      </c>
    </row>
    <row r="387" spans="1:15" s="290" customFormat="1">
      <c r="A387" s="501"/>
      <c r="B387" s="501"/>
      <c r="C387" s="545"/>
      <c r="D387" s="136">
        <v>3</v>
      </c>
      <c r="E387" s="377" t="s">
        <v>1418</v>
      </c>
      <c r="F387" s="6" t="s">
        <v>1414</v>
      </c>
      <c r="G387" s="382" t="s">
        <v>1415</v>
      </c>
      <c r="H387" s="501"/>
      <c r="I387" s="378"/>
      <c r="J387" s="378"/>
      <c r="K387" s="334" t="s">
        <v>1419</v>
      </c>
      <c r="L387" s="1">
        <v>300</v>
      </c>
      <c r="M387" s="136">
        <v>300</v>
      </c>
      <c r="N387" s="379"/>
      <c r="O387" s="380"/>
    </row>
    <row r="388" spans="1:15">
      <c r="A388" s="580" t="s">
        <v>1420</v>
      </c>
      <c r="B388" s="580"/>
      <c r="C388" s="537" t="s">
        <v>1421</v>
      </c>
      <c r="D388" s="5">
        <v>2</v>
      </c>
      <c r="E388" s="5" t="s">
        <v>1422</v>
      </c>
      <c r="F388" s="6" t="s">
        <v>1423</v>
      </c>
      <c r="G388" s="32" t="s">
        <v>1424</v>
      </c>
      <c r="H388" s="502" t="s">
        <v>18</v>
      </c>
      <c r="I388" s="60"/>
      <c r="J388" s="60"/>
      <c r="K388" s="334" t="s">
        <v>1425</v>
      </c>
      <c r="L388" s="1">
        <v>810</v>
      </c>
      <c r="M388" s="9">
        <v>700</v>
      </c>
      <c r="N388" s="45"/>
      <c r="O388" s="270"/>
    </row>
    <row r="389" spans="1:15">
      <c r="A389" s="580"/>
      <c r="B389" s="580"/>
      <c r="C389" s="538"/>
      <c r="D389" s="5">
        <v>3</v>
      </c>
      <c r="E389" s="27" t="s">
        <v>1426</v>
      </c>
      <c r="F389" s="6" t="s">
        <v>1427</v>
      </c>
      <c r="G389" s="32" t="s">
        <v>1428</v>
      </c>
      <c r="H389" s="503"/>
      <c r="K389" s="334" t="s">
        <v>1429</v>
      </c>
      <c r="L389" s="1">
        <v>650</v>
      </c>
      <c r="M389" s="1">
        <v>600</v>
      </c>
      <c r="N389" s="10"/>
      <c r="O389" s="11"/>
    </row>
    <row r="390" spans="1:15">
      <c r="A390" s="580"/>
      <c r="B390" s="580"/>
      <c r="C390" s="539"/>
      <c r="D390" s="5">
        <v>5</v>
      </c>
      <c r="E390" s="27" t="s">
        <v>1430</v>
      </c>
      <c r="F390" s="6" t="s">
        <v>1431</v>
      </c>
      <c r="G390" s="32" t="s">
        <v>1432</v>
      </c>
      <c r="H390" s="503"/>
      <c r="K390" s="334" t="s">
        <v>1433</v>
      </c>
      <c r="L390" s="1">
        <v>1750</v>
      </c>
      <c r="M390" s="1">
        <v>1200</v>
      </c>
      <c r="N390" s="10"/>
      <c r="O390" s="11"/>
    </row>
    <row r="391" spans="1:15">
      <c r="A391" s="512" t="s">
        <v>1434</v>
      </c>
      <c r="B391" s="512"/>
      <c r="C391" s="537" t="s">
        <v>1435</v>
      </c>
      <c r="D391" s="5">
        <v>5</v>
      </c>
      <c r="E391" s="5" t="s">
        <v>1436</v>
      </c>
      <c r="F391" s="6" t="s">
        <v>1437</v>
      </c>
      <c r="G391" s="32" t="s">
        <v>1438</v>
      </c>
      <c r="H391" s="491" t="s">
        <v>1439</v>
      </c>
      <c r="K391" s="334" t="s">
        <v>1440</v>
      </c>
      <c r="L391" s="1">
        <v>600</v>
      </c>
      <c r="M391" s="1">
        <v>300</v>
      </c>
      <c r="N391" s="10"/>
      <c r="O391" s="11"/>
    </row>
    <row r="392" spans="1:15">
      <c r="A392" s="512"/>
      <c r="B392" s="512"/>
      <c r="C392" s="539"/>
      <c r="D392" s="8">
        <v>2</v>
      </c>
      <c r="E392" s="27" t="s">
        <v>1441</v>
      </c>
      <c r="F392" s="6" t="s">
        <v>1437</v>
      </c>
      <c r="G392" s="32" t="s">
        <v>1438</v>
      </c>
      <c r="H392" s="492"/>
      <c r="K392" s="334" t="s">
        <v>1442</v>
      </c>
      <c r="L392" s="1">
        <v>500</v>
      </c>
      <c r="M392" s="1">
        <v>300</v>
      </c>
      <c r="N392" s="10"/>
      <c r="O392" s="11"/>
    </row>
    <row r="393" spans="1:15">
      <c r="A393" s="512" t="s">
        <v>1443</v>
      </c>
      <c r="B393" s="512"/>
      <c r="C393" s="537" t="s">
        <v>1444</v>
      </c>
      <c r="D393" s="8">
        <v>4</v>
      </c>
      <c r="E393" s="27" t="s">
        <v>1445</v>
      </c>
      <c r="F393" s="6" t="s">
        <v>1446</v>
      </c>
      <c r="G393" s="32" t="s">
        <v>1447</v>
      </c>
      <c r="H393" s="491" t="s">
        <v>18</v>
      </c>
      <c r="K393" s="334" t="s">
        <v>1448</v>
      </c>
      <c r="L393" s="1">
        <v>500</v>
      </c>
      <c r="M393" s="1">
        <v>400</v>
      </c>
      <c r="N393" s="10"/>
      <c r="O393" s="11"/>
    </row>
    <row r="394" spans="1:15">
      <c r="A394" s="512"/>
      <c r="B394" s="512"/>
      <c r="C394" s="538"/>
      <c r="D394" s="5">
        <v>1</v>
      </c>
      <c r="E394" s="27" t="s">
        <v>1449</v>
      </c>
      <c r="F394" s="6" t="s">
        <v>1446</v>
      </c>
      <c r="G394" s="32" t="s">
        <v>1447</v>
      </c>
      <c r="H394" s="492"/>
      <c r="K394" s="334" t="s">
        <v>1450</v>
      </c>
      <c r="L394" s="1">
        <v>500</v>
      </c>
      <c r="M394" s="1">
        <v>300</v>
      </c>
      <c r="N394" s="10"/>
      <c r="O394" s="11"/>
    </row>
    <row r="395" spans="1:15">
      <c r="A395" s="512"/>
      <c r="B395" s="512"/>
      <c r="C395" s="539"/>
      <c r="D395" s="5">
        <v>2</v>
      </c>
      <c r="E395" s="27" t="s">
        <v>1451</v>
      </c>
      <c r="F395" s="6" t="s">
        <v>1446</v>
      </c>
      <c r="G395" s="32" t="s">
        <v>1447</v>
      </c>
      <c r="H395" s="492"/>
      <c r="K395" s="334" t="s">
        <v>1452</v>
      </c>
      <c r="L395" s="1">
        <v>200</v>
      </c>
      <c r="M395" s="1">
        <v>200</v>
      </c>
      <c r="N395" s="10"/>
      <c r="O395" s="11"/>
    </row>
    <row r="396" spans="1:15" ht="22.5">
      <c r="A396" s="512"/>
      <c r="B396" s="512"/>
      <c r="C396" s="5" t="s">
        <v>1453</v>
      </c>
      <c r="D396" s="5">
        <v>1</v>
      </c>
      <c r="E396" s="5" t="s">
        <v>1454</v>
      </c>
      <c r="F396" s="6" t="s">
        <v>1455</v>
      </c>
      <c r="G396" s="32" t="s">
        <v>1456</v>
      </c>
      <c r="H396" s="36" t="s">
        <v>18</v>
      </c>
      <c r="I396" s="191"/>
      <c r="J396" s="381"/>
      <c r="K396" s="334" t="s">
        <v>1457</v>
      </c>
      <c r="L396" s="1">
        <v>800</v>
      </c>
      <c r="M396" s="37">
        <v>400</v>
      </c>
      <c r="N396" s="10"/>
      <c r="O396" s="11"/>
    </row>
    <row r="397" spans="1:15" ht="22.5">
      <c r="A397" s="512"/>
      <c r="B397" s="512"/>
      <c r="C397" s="5" t="s">
        <v>1458</v>
      </c>
      <c r="D397" s="5">
        <v>4</v>
      </c>
      <c r="E397" s="27" t="s">
        <v>1459</v>
      </c>
      <c r="F397" s="6" t="s">
        <v>1460</v>
      </c>
      <c r="G397" s="32" t="s">
        <v>1461</v>
      </c>
      <c r="H397" s="33" t="s">
        <v>18</v>
      </c>
      <c r="K397" s="334" t="s">
        <v>1462</v>
      </c>
      <c r="L397" s="1">
        <v>3200</v>
      </c>
      <c r="M397" s="1">
        <v>1500</v>
      </c>
      <c r="N397" s="10"/>
      <c r="O397" s="11" t="s">
        <v>1463</v>
      </c>
    </row>
    <row r="398" spans="1:15">
      <c r="A398" s="512" t="s">
        <v>1464</v>
      </c>
      <c r="B398" s="512"/>
      <c r="C398" s="537" t="s">
        <v>1465</v>
      </c>
      <c r="D398" s="5">
        <v>5</v>
      </c>
      <c r="E398" s="5" t="s">
        <v>1466</v>
      </c>
      <c r="F398" s="6" t="s">
        <v>1467</v>
      </c>
      <c r="G398" s="32" t="s">
        <v>1468</v>
      </c>
      <c r="H398" s="491" t="s">
        <v>18</v>
      </c>
      <c r="K398" s="334" t="s">
        <v>1469</v>
      </c>
      <c r="L398" s="1">
        <v>600</v>
      </c>
      <c r="M398" s="1">
        <v>300</v>
      </c>
      <c r="N398" s="10"/>
      <c r="O398" s="11" t="s">
        <v>1368</v>
      </c>
    </row>
    <row r="399" spans="1:15">
      <c r="A399" s="512"/>
      <c r="B399" s="512"/>
      <c r="C399" s="539"/>
      <c r="D399" s="8">
        <v>2</v>
      </c>
      <c r="E399" s="5" t="s">
        <v>1470</v>
      </c>
      <c r="F399" s="6" t="s">
        <v>1467</v>
      </c>
      <c r="G399" s="32" t="s">
        <v>1468</v>
      </c>
      <c r="H399" s="492"/>
      <c r="K399" s="334" t="s">
        <v>1471</v>
      </c>
      <c r="L399" s="1">
        <v>350</v>
      </c>
      <c r="M399" s="1">
        <v>300</v>
      </c>
      <c r="N399" s="10"/>
      <c r="O399" s="11"/>
    </row>
    <row r="400" spans="1:15">
      <c r="A400" s="512"/>
      <c r="B400" s="512"/>
      <c r="C400" s="537" t="s">
        <v>1472</v>
      </c>
      <c r="D400" s="5">
        <v>1</v>
      </c>
      <c r="E400" s="5" t="s">
        <v>1473</v>
      </c>
      <c r="F400" s="6" t="s">
        <v>1474</v>
      </c>
      <c r="G400" s="32" t="s">
        <v>1475</v>
      </c>
      <c r="H400" s="491" t="s">
        <v>18</v>
      </c>
      <c r="K400" s="334" t="s">
        <v>1476</v>
      </c>
      <c r="L400" s="1">
        <v>400</v>
      </c>
      <c r="M400" s="1">
        <v>300</v>
      </c>
      <c r="N400" s="10"/>
      <c r="O400" s="11" t="s">
        <v>98</v>
      </c>
    </row>
    <row r="401" spans="1:15">
      <c r="A401" s="512"/>
      <c r="B401" s="512"/>
      <c r="C401" s="538"/>
      <c r="D401" s="5">
        <v>2</v>
      </c>
      <c r="E401" s="5" t="s">
        <v>1477</v>
      </c>
      <c r="F401" s="6" t="s">
        <v>1474</v>
      </c>
      <c r="G401" s="32" t="s">
        <v>1475</v>
      </c>
      <c r="H401" s="492"/>
      <c r="K401" s="334" t="s">
        <v>1478</v>
      </c>
      <c r="L401" s="1">
        <v>350</v>
      </c>
      <c r="M401" s="1">
        <v>300</v>
      </c>
      <c r="N401" s="10"/>
      <c r="O401" s="11"/>
    </row>
    <row r="402" spans="1:15">
      <c r="A402" s="512"/>
      <c r="B402" s="512"/>
      <c r="C402" s="539"/>
      <c r="D402" s="5">
        <v>4</v>
      </c>
      <c r="E402" s="5" t="s">
        <v>1479</v>
      </c>
      <c r="F402" s="6" t="s">
        <v>1474</v>
      </c>
      <c r="G402" s="32" t="s">
        <v>1475</v>
      </c>
      <c r="H402" s="492"/>
      <c r="K402" s="334" t="s">
        <v>1480</v>
      </c>
      <c r="L402" s="1">
        <v>690</v>
      </c>
      <c r="M402" s="1">
        <v>600</v>
      </c>
      <c r="N402" s="10"/>
      <c r="O402" s="11"/>
    </row>
    <row r="403" spans="1:15">
      <c r="A403" s="512"/>
      <c r="B403" s="512"/>
      <c r="C403" s="537" t="s">
        <v>1481</v>
      </c>
      <c r="D403" s="5">
        <v>1</v>
      </c>
      <c r="E403" s="5" t="s">
        <v>1482</v>
      </c>
      <c r="F403" s="6" t="s">
        <v>1483</v>
      </c>
      <c r="G403" s="32" t="s">
        <v>1484</v>
      </c>
      <c r="H403" s="491" t="s">
        <v>18</v>
      </c>
      <c r="K403" s="334" t="s">
        <v>1485</v>
      </c>
      <c r="L403" s="1">
        <v>630</v>
      </c>
      <c r="M403" s="1">
        <v>500</v>
      </c>
      <c r="N403" s="10"/>
      <c r="O403" s="11"/>
    </row>
    <row r="404" spans="1:15">
      <c r="A404" s="512"/>
      <c r="B404" s="512"/>
      <c r="C404" s="538"/>
      <c r="D404" s="8">
        <v>2</v>
      </c>
      <c r="E404" s="5" t="s">
        <v>1486</v>
      </c>
      <c r="F404" s="6" t="s">
        <v>1483</v>
      </c>
      <c r="G404" s="32" t="s">
        <v>1484</v>
      </c>
      <c r="H404" s="492"/>
      <c r="K404" s="334" t="s">
        <v>1487</v>
      </c>
      <c r="L404" s="1">
        <v>320</v>
      </c>
      <c r="M404" s="1">
        <v>300</v>
      </c>
      <c r="N404" s="10"/>
      <c r="O404" s="11"/>
    </row>
    <row r="405" spans="1:15">
      <c r="A405" s="512"/>
      <c r="B405" s="512"/>
      <c r="C405" s="539"/>
      <c r="D405" s="5">
        <v>4</v>
      </c>
      <c r="E405" s="5" t="s">
        <v>1488</v>
      </c>
      <c r="F405" s="6" t="s">
        <v>1483</v>
      </c>
      <c r="G405" s="32" t="s">
        <v>1484</v>
      </c>
      <c r="H405" s="492"/>
      <c r="K405" s="334" t="s">
        <v>1489</v>
      </c>
      <c r="L405" s="1">
        <v>950</v>
      </c>
      <c r="M405" s="1">
        <v>600</v>
      </c>
      <c r="N405" s="10"/>
      <c r="O405" s="11"/>
    </row>
    <row r="406" spans="1:15">
      <c r="A406" s="512" t="s">
        <v>1490</v>
      </c>
      <c r="B406" s="512"/>
      <c r="C406" s="532" t="s">
        <v>1491</v>
      </c>
      <c r="D406" s="5">
        <v>1</v>
      </c>
      <c r="E406" s="5" t="s">
        <v>1492</v>
      </c>
      <c r="F406" s="6" t="s">
        <v>1493</v>
      </c>
      <c r="G406" s="32" t="s">
        <v>1494</v>
      </c>
      <c r="H406" s="33" t="s">
        <v>18</v>
      </c>
      <c r="K406" s="334" t="s">
        <v>1495</v>
      </c>
      <c r="L406" s="1">
        <v>750</v>
      </c>
      <c r="M406" s="1">
        <v>500</v>
      </c>
      <c r="N406" s="10"/>
      <c r="O406" s="11"/>
    </row>
    <row r="407" spans="1:15" ht="22.5">
      <c r="A407" s="512"/>
      <c r="B407" s="512"/>
      <c r="C407" s="532"/>
      <c r="D407" s="5">
        <v>2</v>
      </c>
      <c r="E407" s="5" t="s">
        <v>1496</v>
      </c>
      <c r="F407" s="6" t="s">
        <v>1497</v>
      </c>
      <c r="G407" s="32" t="s">
        <v>1498</v>
      </c>
      <c r="H407" s="33" t="s">
        <v>18</v>
      </c>
      <c r="K407" s="334" t="s">
        <v>1499</v>
      </c>
      <c r="L407" s="1">
        <v>650</v>
      </c>
      <c r="M407" s="1">
        <v>400</v>
      </c>
      <c r="N407" s="10"/>
      <c r="O407" s="11"/>
    </row>
    <row r="408" spans="1:15">
      <c r="A408" s="512"/>
      <c r="B408" s="512"/>
      <c r="C408" s="532"/>
      <c r="D408" s="5"/>
      <c r="E408" s="5" t="s">
        <v>1500</v>
      </c>
      <c r="F408" s="6" t="s">
        <v>1497</v>
      </c>
      <c r="G408" s="32" t="s">
        <v>1498</v>
      </c>
      <c r="H408" s="33" t="s">
        <v>18</v>
      </c>
      <c r="K408" s="334" t="s">
        <v>1501</v>
      </c>
      <c r="L408" s="1">
        <v>1500</v>
      </c>
      <c r="M408" s="1">
        <v>800</v>
      </c>
      <c r="N408" s="10"/>
      <c r="O408" s="11"/>
    </row>
    <row r="409" spans="1:15" ht="22.5">
      <c r="A409" s="512"/>
      <c r="B409" s="512"/>
      <c r="C409" s="31" t="s">
        <v>1502</v>
      </c>
      <c r="D409" s="5">
        <v>2</v>
      </c>
      <c r="E409" s="5" t="s">
        <v>1503</v>
      </c>
      <c r="F409" s="6" t="s">
        <v>1504</v>
      </c>
      <c r="G409" s="32" t="s">
        <v>1505</v>
      </c>
      <c r="H409" s="33" t="s">
        <v>18</v>
      </c>
      <c r="K409" s="334" t="s">
        <v>1506</v>
      </c>
      <c r="L409" s="1">
        <v>950</v>
      </c>
      <c r="M409" s="1">
        <v>500</v>
      </c>
      <c r="N409" s="10"/>
      <c r="O409" s="11"/>
    </row>
    <row r="410" spans="1:15">
      <c r="A410" s="512"/>
      <c r="B410" s="512"/>
      <c r="C410" s="532" t="s">
        <v>1507</v>
      </c>
      <c r="D410" s="5">
        <v>2</v>
      </c>
      <c r="E410" s="5" t="s">
        <v>1508</v>
      </c>
      <c r="F410" s="6" t="s">
        <v>1509</v>
      </c>
      <c r="G410" s="32" t="s">
        <v>1510</v>
      </c>
      <c r="H410" s="33" t="s">
        <v>18</v>
      </c>
      <c r="K410" s="334" t="s">
        <v>1511</v>
      </c>
      <c r="L410" s="1">
        <v>650</v>
      </c>
      <c r="M410" s="1">
        <v>300</v>
      </c>
      <c r="N410" s="10"/>
      <c r="O410" s="11"/>
    </row>
    <row r="411" spans="1:15">
      <c r="A411" s="512"/>
      <c r="B411" s="512"/>
      <c r="C411" s="532"/>
      <c r="D411" s="5">
        <v>3</v>
      </c>
      <c r="E411" s="5" t="s">
        <v>1512</v>
      </c>
      <c r="F411" s="6" t="s">
        <v>1513</v>
      </c>
      <c r="G411" s="32" t="s">
        <v>1514</v>
      </c>
      <c r="H411" s="33" t="s">
        <v>18</v>
      </c>
      <c r="K411" s="334" t="s">
        <v>1515</v>
      </c>
      <c r="L411" s="1">
        <v>1000</v>
      </c>
      <c r="M411" s="1">
        <v>400</v>
      </c>
      <c r="N411" s="10"/>
      <c r="O411" s="11"/>
    </row>
    <row r="412" spans="1:15">
      <c r="A412" s="512"/>
      <c r="B412" s="512"/>
      <c r="C412" s="532"/>
      <c r="D412" s="5">
        <v>5</v>
      </c>
      <c r="E412" s="5" t="s">
        <v>1516</v>
      </c>
      <c r="F412" s="6" t="s">
        <v>1509</v>
      </c>
      <c r="G412" s="32" t="s">
        <v>1510</v>
      </c>
      <c r="H412" s="33" t="s">
        <v>18</v>
      </c>
      <c r="K412" s="334" t="s">
        <v>1517</v>
      </c>
      <c r="L412" s="1">
        <v>1000</v>
      </c>
      <c r="M412" s="1">
        <v>400</v>
      </c>
      <c r="N412" s="10"/>
      <c r="O412" s="11"/>
    </row>
    <row r="413" spans="1:15">
      <c r="A413" s="512"/>
      <c r="B413" s="512"/>
      <c r="C413" s="532" t="s">
        <v>1518</v>
      </c>
      <c r="D413" s="5">
        <v>2</v>
      </c>
      <c r="E413" s="5" t="s">
        <v>1519</v>
      </c>
      <c r="F413" s="6" t="s">
        <v>1504</v>
      </c>
      <c r="G413" s="32" t="s">
        <v>1505</v>
      </c>
      <c r="H413" s="33" t="s">
        <v>18</v>
      </c>
      <c r="K413" s="334" t="s">
        <v>1520</v>
      </c>
      <c r="L413" s="1">
        <v>650</v>
      </c>
      <c r="M413" s="1">
        <v>600</v>
      </c>
      <c r="N413" s="10"/>
      <c r="O413" s="11"/>
    </row>
    <row r="414" spans="1:15">
      <c r="A414" s="512"/>
      <c r="B414" s="512"/>
      <c r="C414" s="532"/>
      <c r="D414" s="5">
        <v>5</v>
      </c>
      <c r="E414" s="5" t="s">
        <v>1521</v>
      </c>
      <c r="F414" s="6" t="s">
        <v>1513</v>
      </c>
      <c r="G414" s="32" t="s">
        <v>1514</v>
      </c>
      <c r="H414" s="33" t="s">
        <v>18</v>
      </c>
      <c r="K414" s="334" t="s">
        <v>1522</v>
      </c>
      <c r="L414" s="1">
        <v>400</v>
      </c>
      <c r="M414" s="1">
        <v>400</v>
      </c>
      <c r="N414" s="10"/>
      <c r="O414" s="11"/>
    </row>
    <row r="415" spans="1:15">
      <c r="A415" s="512" t="s">
        <v>1523</v>
      </c>
      <c r="B415" s="512"/>
      <c r="C415" s="533" t="s">
        <v>1524</v>
      </c>
      <c r="D415" s="26">
        <v>2</v>
      </c>
      <c r="E415" s="27" t="s">
        <v>1525</v>
      </c>
      <c r="F415" s="6" t="s">
        <v>1526</v>
      </c>
      <c r="G415" s="26">
        <v>15910851896</v>
      </c>
      <c r="H415" s="493"/>
      <c r="K415" s="334" t="s">
        <v>1527</v>
      </c>
      <c r="L415" s="1">
        <v>1000</v>
      </c>
      <c r="M415" s="1">
        <v>500</v>
      </c>
      <c r="N415" s="10"/>
      <c r="O415" s="11"/>
    </row>
    <row r="416" spans="1:15">
      <c r="A416" s="512"/>
      <c r="B416" s="512"/>
      <c r="C416" s="534"/>
      <c r="D416" s="26">
        <v>3</v>
      </c>
      <c r="E416" s="27" t="s">
        <v>1418</v>
      </c>
      <c r="F416" s="6" t="s">
        <v>1526</v>
      </c>
      <c r="G416" s="26">
        <v>15910851896</v>
      </c>
      <c r="H416" s="493"/>
      <c r="K416" s="334" t="s">
        <v>1528</v>
      </c>
      <c r="L416" s="1">
        <v>400</v>
      </c>
      <c r="M416" s="1">
        <v>300</v>
      </c>
      <c r="N416" s="10"/>
      <c r="O416" s="11"/>
    </row>
    <row r="417" spans="1:15">
      <c r="A417" s="512"/>
      <c r="B417" s="512"/>
      <c r="C417" s="534"/>
      <c r="D417" s="26">
        <v>3</v>
      </c>
      <c r="E417" s="27" t="s">
        <v>1529</v>
      </c>
      <c r="F417" s="6" t="s">
        <v>1526</v>
      </c>
      <c r="G417" s="26">
        <v>15910851896</v>
      </c>
      <c r="H417" s="493"/>
      <c r="K417" s="334" t="s">
        <v>1530</v>
      </c>
      <c r="L417" s="1">
        <v>500</v>
      </c>
      <c r="M417" s="1">
        <v>300</v>
      </c>
      <c r="N417" s="10"/>
      <c r="O417" s="11" t="s">
        <v>1531</v>
      </c>
    </row>
    <row r="418" spans="1:15">
      <c r="A418" s="512"/>
      <c r="B418" s="512"/>
      <c r="C418" s="535"/>
      <c r="D418" s="26">
        <v>4</v>
      </c>
      <c r="E418" s="27" t="s">
        <v>1532</v>
      </c>
      <c r="F418" s="6" t="s">
        <v>1526</v>
      </c>
      <c r="G418" s="26">
        <v>15910851896</v>
      </c>
      <c r="H418" s="493"/>
      <c r="L418" s="1">
        <v>1000</v>
      </c>
      <c r="M418" s="29" t="s">
        <v>1533</v>
      </c>
      <c r="N418" s="10"/>
      <c r="O418" s="11" t="s">
        <v>1232</v>
      </c>
    </row>
    <row r="419" spans="1:15">
      <c r="A419" s="512"/>
      <c r="B419" s="512"/>
      <c r="C419" s="536" t="s">
        <v>1534</v>
      </c>
      <c r="D419" s="26">
        <v>1</v>
      </c>
      <c r="E419" s="27" t="s">
        <v>1535</v>
      </c>
      <c r="F419" s="6" t="s">
        <v>1536</v>
      </c>
      <c r="G419" s="26">
        <v>15210106691</v>
      </c>
      <c r="H419" s="493"/>
      <c r="L419" s="1">
        <v>1800</v>
      </c>
      <c r="M419" s="29" t="s">
        <v>1537</v>
      </c>
      <c r="N419" s="10"/>
      <c r="O419" s="11" t="s">
        <v>1232</v>
      </c>
    </row>
    <row r="420" spans="1:15">
      <c r="A420" s="512"/>
      <c r="B420" s="512"/>
      <c r="C420" s="536"/>
      <c r="D420" s="26">
        <v>2</v>
      </c>
      <c r="E420" s="27" t="s">
        <v>1538</v>
      </c>
      <c r="F420" s="6" t="s">
        <v>1536</v>
      </c>
      <c r="G420" s="26">
        <v>15210106691</v>
      </c>
      <c r="H420" s="493"/>
      <c r="K420" s="334" t="s">
        <v>1539</v>
      </c>
      <c r="L420" s="1">
        <v>650</v>
      </c>
      <c r="M420" s="1">
        <v>300</v>
      </c>
      <c r="N420" s="10"/>
      <c r="O420" s="11"/>
    </row>
    <row r="421" spans="1:15">
      <c r="A421" s="512"/>
      <c r="B421" s="512"/>
      <c r="C421" s="536"/>
      <c r="D421" s="26">
        <v>4</v>
      </c>
      <c r="E421" s="27" t="s">
        <v>1540</v>
      </c>
      <c r="F421" s="6" t="s">
        <v>1536</v>
      </c>
      <c r="G421" s="26">
        <v>15210106691</v>
      </c>
      <c r="H421" s="493"/>
      <c r="K421" s="334" t="s">
        <v>1541</v>
      </c>
      <c r="L421" s="1">
        <v>1000</v>
      </c>
      <c r="M421" s="1">
        <v>400</v>
      </c>
      <c r="N421" s="10"/>
      <c r="O421" s="11"/>
    </row>
    <row r="422" spans="1:15">
      <c r="A422" s="512"/>
      <c r="B422" s="512"/>
      <c r="C422" s="536"/>
      <c r="D422" s="26">
        <v>5</v>
      </c>
      <c r="E422" s="27" t="s">
        <v>1542</v>
      </c>
      <c r="F422" s="6" t="s">
        <v>1536</v>
      </c>
      <c r="G422" s="26"/>
      <c r="H422" s="493"/>
      <c r="K422" s="334" t="s">
        <v>1543</v>
      </c>
      <c r="L422" s="1">
        <v>1000</v>
      </c>
      <c r="M422" s="1">
        <v>800</v>
      </c>
      <c r="N422" s="10"/>
      <c r="O422" s="11"/>
    </row>
    <row r="423" spans="1:15">
      <c r="A423" s="512"/>
      <c r="B423" s="512"/>
      <c r="C423" s="536"/>
      <c r="D423" s="26">
        <v>4</v>
      </c>
      <c r="E423" s="27" t="s">
        <v>1544</v>
      </c>
      <c r="F423" s="6" t="s">
        <v>1536</v>
      </c>
      <c r="G423" s="26">
        <v>15210106691</v>
      </c>
      <c r="H423" s="493"/>
      <c r="L423" s="1">
        <v>1300</v>
      </c>
      <c r="M423" s="1">
        <v>0</v>
      </c>
      <c r="N423" s="10"/>
      <c r="O423" s="11" t="s">
        <v>1232</v>
      </c>
    </row>
    <row r="424" spans="1:15">
      <c r="A424" s="512"/>
      <c r="B424" s="512"/>
      <c r="C424" s="536" t="s">
        <v>1545</v>
      </c>
      <c r="D424" s="26">
        <v>1</v>
      </c>
      <c r="E424" s="27" t="s">
        <v>1546</v>
      </c>
      <c r="F424" s="6" t="s">
        <v>1547</v>
      </c>
      <c r="G424" s="26">
        <v>18811473393</v>
      </c>
      <c r="H424" s="493"/>
      <c r="K424" s="334" t="s">
        <v>1548</v>
      </c>
      <c r="L424" s="1">
        <v>800</v>
      </c>
      <c r="M424" s="1">
        <v>300</v>
      </c>
      <c r="N424" s="10"/>
      <c r="O424" s="11"/>
    </row>
    <row r="425" spans="1:15">
      <c r="A425" s="512"/>
      <c r="B425" s="512"/>
      <c r="C425" s="536"/>
      <c r="D425" s="26">
        <v>2</v>
      </c>
      <c r="E425" s="27" t="s">
        <v>1549</v>
      </c>
      <c r="F425" s="6" t="s">
        <v>1547</v>
      </c>
      <c r="G425" s="26">
        <v>18811473393</v>
      </c>
      <c r="H425" s="493"/>
      <c r="K425" s="334" t="s">
        <v>1550</v>
      </c>
      <c r="L425" s="1">
        <v>800</v>
      </c>
      <c r="M425" s="1">
        <v>300</v>
      </c>
      <c r="N425" s="10"/>
      <c r="O425" s="11"/>
    </row>
    <row r="426" spans="1:15">
      <c r="A426" s="512"/>
      <c r="B426" s="512"/>
      <c r="C426" s="536"/>
      <c r="D426" s="26">
        <v>3</v>
      </c>
      <c r="E426" s="27" t="s">
        <v>1551</v>
      </c>
      <c r="F426" s="6" t="s">
        <v>1547</v>
      </c>
      <c r="G426" s="26">
        <v>18811473393</v>
      </c>
      <c r="H426" s="493"/>
      <c r="K426" s="334" t="s">
        <v>1552</v>
      </c>
      <c r="L426" s="1">
        <v>1200</v>
      </c>
      <c r="M426" s="1">
        <v>300</v>
      </c>
      <c r="N426" s="10"/>
      <c r="O426" s="11"/>
    </row>
    <row r="427" spans="1:15">
      <c r="A427" s="512"/>
      <c r="B427" s="512"/>
      <c r="C427" s="536"/>
      <c r="D427" s="26">
        <v>4</v>
      </c>
      <c r="E427" s="27" t="s">
        <v>1553</v>
      </c>
      <c r="F427" s="6" t="s">
        <v>1547</v>
      </c>
      <c r="G427" s="26">
        <v>18811473393</v>
      </c>
      <c r="H427" s="493"/>
      <c r="L427" s="1">
        <v>800</v>
      </c>
      <c r="M427" s="1">
        <v>0</v>
      </c>
      <c r="N427" s="10"/>
      <c r="O427" s="11" t="s">
        <v>1232</v>
      </c>
    </row>
    <row r="428" spans="1:15">
      <c r="A428" s="512"/>
      <c r="B428" s="512"/>
      <c r="C428" s="536" t="s">
        <v>1554</v>
      </c>
      <c r="D428" s="26">
        <v>1</v>
      </c>
      <c r="E428" s="27" t="s">
        <v>1555</v>
      </c>
      <c r="F428" s="6" t="s">
        <v>1556</v>
      </c>
      <c r="G428" s="26">
        <v>18813140146</v>
      </c>
      <c r="H428" s="493"/>
      <c r="L428" s="1">
        <v>1300</v>
      </c>
      <c r="M428" s="1">
        <v>0</v>
      </c>
      <c r="N428" s="10"/>
      <c r="O428" s="11" t="s">
        <v>1232</v>
      </c>
    </row>
    <row r="429" spans="1:15">
      <c r="A429" s="512"/>
      <c r="B429" s="512"/>
      <c r="C429" s="536"/>
      <c r="D429" s="26">
        <v>5</v>
      </c>
      <c r="E429" s="27" t="s">
        <v>1557</v>
      </c>
      <c r="F429" s="6" t="s">
        <v>1556</v>
      </c>
      <c r="G429" s="26">
        <v>18813140146</v>
      </c>
      <c r="H429" s="493"/>
      <c r="K429" s="334" t="s">
        <v>1558</v>
      </c>
      <c r="L429" s="1">
        <v>1300</v>
      </c>
      <c r="M429" s="1">
        <v>500</v>
      </c>
      <c r="N429" s="10"/>
      <c r="O429" s="11" t="s">
        <v>1559</v>
      </c>
    </row>
    <row r="430" spans="1:15">
      <c r="A430" s="512"/>
      <c r="B430" s="512"/>
      <c r="C430" s="26" t="s">
        <v>1560</v>
      </c>
      <c r="D430" s="26">
        <v>1</v>
      </c>
      <c r="E430" s="27" t="s">
        <v>1561</v>
      </c>
      <c r="F430" s="6" t="s">
        <v>1562</v>
      </c>
      <c r="G430" s="26">
        <v>13240296466</v>
      </c>
      <c r="H430" s="28"/>
      <c r="K430" s="334" t="s">
        <v>1563</v>
      </c>
      <c r="L430" s="1">
        <v>1000</v>
      </c>
      <c r="M430" s="1">
        <v>600</v>
      </c>
      <c r="N430" s="10"/>
      <c r="O430" s="11"/>
    </row>
    <row r="431" spans="1:15" ht="22.5">
      <c r="A431" s="512" t="s">
        <v>1564</v>
      </c>
      <c r="B431" s="512"/>
      <c r="C431" s="537" t="s">
        <v>1565</v>
      </c>
      <c r="D431" s="5">
        <v>1</v>
      </c>
      <c r="E431" s="15" t="s">
        <v>1566</v>
      </c>
      <c r="F431" s="6" t="s">
        <v>1567</v>
      </c>
      <c r="G431" s="16">
        <v>15510493896</v>
      </c>
      <c r="H431" s="494" t="s">
        <v>18</v>
      </c>
      <c r="K431" s="334" t="s">
        <v>1568</v>
      </c>
      <c r="L431" s="1">
        <v>600</v>
      </c>
      <c r="M431" s="1">
        <v>600</v>
      </c>
      <c r="N431" s="10"/>
      <c r="O431" s="11"/>
    </row>
    <row r="432" spans="1:15">
      <c r="A432" s="512"/>
      <c r="B432" s="512"/>
      <c r="C432" s="538"/>
      <c r="D432" s="17">
        <v>2</v>
      </c>
      <c r="E432" s="18" t="s">
        <v>322</v>
      </c>
      <c r="F432" s="6" t="s">
        <v>1569</v>
      </c>
      <c r="G432" s="19">
        <v>15201138373</v>
      </c>
      <c r="H432" s="495"/>
      <c r="K432" s="334" t="s">
        <v>1570</v>
      </c>
      <c r="L432" s="1">
        <v>500</v>
      </c>
      <c r="M432" s="1">
        <v>300</v>
      </c>
      <c r="N432" s="10"/>
      <c r="O432" s="11"/>
    </row>
    <row r="433" spans="1:15">
      <c r="A433" s="512"/>
      <c r="B433" s="512"/>
      <c r="C433" s="539"/>
      <c r="D433" s="5">
        <v>5</v>
      </c>
      <c r="E433" s="22" t="s">
        <v>1571</v>
      </c>
      <c r="F433" s="6" t="s">
        <v>1567</v>
      </c>
      <c r="G433" s="23">
        <v>15510493896</v>
      </c>
      <c r="H433" s="495"/>
      <c r="K433" s="334" t="s">
        <v>1572</v>
      </c>
      <c r="L433" s="1">
        <v>400</v>
      </c>
      <c r="M433" s="1">
        <v>300</v>
      </c>
      <c r="N433" s="10"/>
      <c r="O433" s="11"/>
    </row>
    <row r="434" spans="1:15">
      <c r="A434" s="512" t="s">
        <v>1573</v>
      </c>
      <c r="B434" s="512"/>
      <c r="C434" s="537" t="s">
        <v>1574</v>
      </c>
      <c r="D434" s="5">
        <v>1</v>
      </c>
      <c r="E434" s="5" t="s">
        <v>1575</v>
      </c>
      <c r="F434" s="6" t="s">
        <v>1576</v>
      </c>
      <c r="G434" s="7">
        <v>18813149161</v>
      </c>
      <c r="H434" s="496" t="s">
        <v>18</v>
      </c>
      <c r="K434" s="334" t="s">
        <v>1577</v>
      </c>
      <c r="L434" s="1">
        <v>480</v>
      </c>
      <c r="M434" s="1">
        <v>300</v>
      </c>
      <c r="N434" s="10"/>
      <c r="O434" s="11"/>
    </row>
    <row r="435" spans="1:15">
      <c r="A435" s="512"/>
      <c r="B435" s="512"/>
      <c r="C435" s="538"/>
      <c r="D435" s="8">
        <v>2</v>
      </c>
      <c r="E435" s="5" t="s">
        <v>1578</v>
      </c>
      <c r="F435" s="6" t="s">
        <v>1576</v>
      </c>
      <c r="G435" s="7">
        <v>18813149161</v>
      </c>
      <c r="H435" s="497"/>
      <c r="K435" s="334" t="s">
        <v>1579</v>
      </c>
      <c r="L435" s="1">
        <v>1280</v>
      </c>
      <c r="M435" s="1">
        <v>500</v>
      </c>
      <c r="N435" s="10"/>
      <c r="O435" s="11"/>
    </row>
    <row r="436" spans="1:15">
      <c r="A436" s="512"/>
      <c r="B436" s="512"/>
      <c r="C436" s="540"/>
      <c r="D436" s="5" t="s">
        <v>174</v>
      </c>
      <c r="E436" s="5" t="s">
        <v>1580</v>
      </c>
      <c r="F436" s="6" t="s">
        <v>1576</v>
      </c>
      <c r="G436" s="7">
        <v>18813149161</v>
      </c>
      <c r="H436" s="497"/>
      <c r="K436" s="334" t="s">
        <v>1581</v>
      </c>
      <c r="L436" s="1">
        <v>300</v>
      </c>
      <c r="M436" s="1">
        <v>200</v>
      </c>
      <c r="N436" s="10"/>
      <c r="O436" s="11"/>
    </row>
    <row r="437" spans="1:15">
      <c r="G437" s="9"/>
      <c r="L437" s="1"/>
      <c r="M437" s="1"/>
      <c r="N437" s="10"/>
      <c r="O437" s="11"/>
    </row>
    <row r="438" spans="1:15">
      <c r="L438" s="1"/>
      <c r="M438" s="1">
        <f>SUM(M3:M437)</f>
        <v>137650</v>
      </c>
      <c r="N438" s="10"/>
      <c r="O438" s="11"/>
    </row>
  </sheetData>
  <mergeCells count="339">
    <mergeCell ref="A1:O1"/>
    <mergeCell ref="A3:A57"/>
    <mergeCell ref="A58:A85"/>
    <mergeCell ref="A87:A105"/>
    <mergeCell ref="A106:A132"/>
    <mergeCell ref="A133:A143"/>
    <mergeCell ref="A144:A154"/>
    <mergeCell ref="A155:A185"/>
    <mergeCell ref="A186:A204"/>
    <mergeCell ref="C63:C66"/>
    <mergeCell ref="C67:C69"/>
    <mergeCell ref="C70:C72"/>
    <mergeCell ref="C73:C75"/>
    <mergeCell ref="C76:C77"/>
    <mergeCell ref="C78:C79"/>
    <mergeCell ref="C80:C81"/>
    <mergeCell ref="C82:C84"/>
    <mergeCell ref="C87:C89"/>
    <mergeCell ref="C90:C92"/>
    <mergeCell ref="C93:C97"/>
    <mergeCell ref="C98:C100"/>
    <mergeCell ref="C101:C102"/>
    <mergeCell ref="C103:C105"/>
    <mergeCell ref="C106:C108"/>
    <mergeCell ref="A205:A215"/>
    <mergeCell ref="A216:A230"/>
    <mergeCell ref="A231:A239"/>
    <mergeCell ref="A240:A254"/>
    <mergeCell ref="A255:A271"/>
    <mergeCell ref="A272:A274"/>
    <mergeCell ref="A275:A283"/>
    <mergeCell ref="A284:A286"/>
    <mergeCell ref="A287:A299"/>
    <mergeCell ref="A300:A325"/>
    <mergeCell ref="A326:A333"/>
    <mergeCell ref="A334:A353"/>
    <mergeCell ref="A354:A365"/>
    <mergeCell ref="A366:A373"/>
    <mergeCell ref="A374:A385"/>
    <mergeCell ref="A386:A387"/>
    <mergeCell ref="A388:A390"/>
    <mergeCell ref="A391:A392"/>
    <mergeCell ref="A393:A397"/>
    <mergeCell ref="A398:A405"/>
    <mergeCell ref="A406:A414"/>
    <mergeCell ref="A415:A430"/>
    <mergeCell ref="A431:A433"/>
    <mergeCell ref="A434:A436"/>
    <mergeCell ref="B3:B57"/>
    <mergeCell ref="B58:B85"/>
    <mergeCell ref="B87:B105"/>
    <mergeCell ref="B106:B132"/>
    <mergeCell ref="B133:B143"/>
    <mergeCell ref="B144:B154"/>
    <mergeCell ref="B155:B185"/>
    <mergeCell ref="B186:B204"/>
    <mergeCell ref="B205:B215"/>
    <mergeCell ref="B216:B230"/>
    <mergeCell ref="B231:B239"/>
    <mergeCell ref="B240:B254"/>
    <mergeCell ref="B255:B271"/>
    <mergeCell ref="B272:B274"/>
    <mergeCell ref="B275:B283"/>
    <mergeCell ref="B284:B286"/>
    <mergeCell ref="B287:B299"/>
    <mergeCell ref="B300:B325"/>
    <mergeCell ref="B326:B333"/>
    <mergeCell ref="B334:B353"/>
    <mergeCell ref="B354:B365"/>
    <mergeCell ref="B366:B373"/>
    <mergeCell ref="B374:B385"/>
    <mergeCell ref="B386:B387"/>
    <mergeCell ref="B388:B390"/>
    <mergeCell ref="B391:B392"/>
    <mergeCell ref="B393:B397"/>
    <mergeCell ref="B398:B405"/>
    <mergeCell ref="B406:B414"/>
    <mergeCell ref="B415:B430"/>
    <mergeCell ref="B431:B433"/>
    <mergeCell ref="B434:B436"/>
    <mergeCell ref="C3:C6"/>
    <mergeCell ref="C7:C9"/>
    <mergeCell ref="C10:C12"/>
    <mergeCell ref="C13:C15"/>
    <mergeCell ref="C16:C18"/>
    <mergeCell ref="C19:C21"/>
    <mergeCell ref="C22:C24"/>
    <mergeCell ref="C26:C28"/>
    <mergeCell ref="C30:C32"/>
    <mergeCell ref="C33:C34"/>
    <mergeCell ref="C36:C37"/>
    <mergeCell ref="C38:C39"/>
    <mergeCell ref="C40:C41"/>
    <mergeCell ref="C42:C43"/>
    <mergeCell ref="C45:C46"/>
    <mergeCell ref="C47:C48"/>
    <mergeCell ref="C49:C51"/>
    <mergeCell ref="C52:C57"/>
    <mergeCell ref="C58:C62"/>
    <mergeCell ref="C109:C112"/>
    <mergeCell ref="C113:C114"/>
    <mergeCell ref="C115:C116"/>
    <mergeCell ref="C117:C120"/>
    <mergeCell ref="C121:C124"/>
    <mergeCell ref="C125:C126"/>
    <mergeCell ref="C128:C130"/>
    <mergeCell ref="C133:C135"/>
    <mergeCell ref="C136:C138"/>
    <mergeCell ref="C139:C140"/>
    <mergeCell ref="C144:C145"/>
    <mergeCell ref="C146:C147"/>
    <mergeCell ref="C148:C150"/>
    <mergeCell ref="C151:C152"/>
    <mergeCell ref="C153:C154"/>
    <mergeCell ref="C155:C157"/>
    <mergeCell ref="C158:C160"/>
    <mergeCell ref="C162:C163"/>
    <mergeCell ref="C165:C168"/>
    <mergeCell ref="C169:C171"/>
    <mergeCell ref="C172:C174"/>
    <mergeCell ref="C175:C176"/>
    <mergeCell ref="C177:C178"/>
    <mergeCell ref="C179:C180"/>
    <mergeCell ref="C181:C182"/>
    <mergeCell ref="C183:C185"/>
    <mergeCell ref="C186:C187"/>
    <mergeCell ref="C188:C189"/>
    <mergeCell ref="C193:C195"/>
    <mergeCell ref="C196:C198"/>
    <mergeCell ref="C199:C200"/>
    <mergeCell ref="C201:C202"/>
    <mergeCell ref="C203:C204"/>
    <mergeCell ref="C205:C207"/>
    <mergeCell ref="C208:C209"/>
    <mergeCell ref="C210:C211"/>
    <mergeCell ref="C212:C213"/>
    <mergeCell ref="C214:C215"/>
    <mergeCell ref="C216:C218"/>
    <mergeCell ref="C219:C221"/>
    <mergeCell ref="C223:C224"/>
    <mergeCell ref="C227:C229"/>
    <mergeCell ref="C231:C232"/>
    <mergeCell ref="C235:C236"/>
    <mergeCell ref="C238:C239"/>
    <mergeCell ref="C240:C243"/>
    <mergeCell ref="C249:C250"/>
    <mergeCell ref="C251:C252"/>
    <mergeCell ref="C253:C254"/>
    <mergeCell ref="C255:C257"/>
    <mergeCell ref="C258:C260"/>
    <mergeCell ref="C261:C262"/>
    <mergeCell ref="C263:C264"/>
    <mergeCell ref="C265:C267"/>
    <mergeCell ref="C268:C269"/>
    <mergeCell ref="C270:C271"/>
    <mergeCell ref="C272:C274"/>
    <mergeCell ref="C275:C276"/>
    <mergeCell ref="C277:C278"/>
    <mergeCell ref="C280:C281"/>
    <mergeCell ref="C282:C283"/>
    <mergeCell ref="C284:C286"/>
    <mergeCell ref="C287:C291"/>
    <mergeCell ref="C292:C294"/>
    <mergeCell ref="C295:C297"/>
    <mergeCell ref="C298:C299"/>
    <mergeCell ref="C300:C303"/>
    <mergeCell ref="C304:C308"/>
    <mergeCell ref="C309:C311"/>
    <mergeCell ref="C313:C316"/>
    <mergeCell ref="C318:C319"/>
    <mergeCell ref="C320:C321"/>
    <mergeCell ref="C322:C323"/>
    <mergeCell ref="C324:C325"/>
    <mergeCell ref="C326:C329"/>
    <mergeCell ref="C330:C333"/>
    <mergeCell ref="C334:C336"/>
    <mergeCell ref="C337:C339"/>
    <mergeCell ref="C340:C344"/>
    <mergeCell ref="C345:C347"/>
    <mergeCell ref="C348:C350"/>
    <mergeCell ref="C351:C353"/>
    <mergeCell ref="C354:C359"/>
    <mergeCell ref="C360:C362"/>
    <mergeCell ref="C363:C365"/>
    <mergeCell ref="C366:C367"/>
    <mergeCell ref="C368:C369"/>
    <mergeCell ref="C371:C373"/>
    <mergeCell ref="C374:C376"/>
    <mergeCell ref="C377:C379"/>
    <mergeCell ref="C380:C382"/>
    <mergeCell ref="C384:C385"/>
    <mergeCell ref="C386:C387"/>
    <mergeCell ref="C388:C390"/>
    <mergeCell ref="C391:C392"/>
    <mergeCell ref="C393:C395"/>
    <mergeCell ref="C398:C399"/>
    <mergeCell ref="C400:C402"/>
    <mergeCell ref="C403:C405"/>
    <mergeCell ref="C406:C408"/>
    <mergeCell ref="C410:C412"/>
    <mergeCell ref="C413:C414"/>
    <mergeCell ref="C415:C418"/>
    <mergeCell ref="C419:C423"/>
    <mergeCell ref="C424:C427"/>
    <mergeCell ref="C428:C429"/>
    <mergeCell ref="C431:C433"/>
    <mergeCell ref="C434:C436"/>
    <mergeCell ref="G87:G89"/>
    <mergeCell ref="G90:G92"/>
    <mergeCell ref="G93:G97"/>
    <mergeCell ref="G98:G100"/>
    <mergeCell ref="G101:G102"/>
    <mergeCell ref="G103:G105"/>
    <mergeCell ref="H3:H6"/>
    <mergeCell ref="H10:H12"/>
    <mergeCell ref="H13:H15"/>
    <mergeCell ref="H16:H18"/>
    <mergeCell ref="H19:H21"/>
    <mergeCell ref="H22:H24"/>
    <mergeCell ref="H26:H28"/>
    <mergeCell ref="H30:H32"/>
    <mergeCell ref="H33:H34"/>
    <mergeCell ref="H36:H37"/>
    <mergeCell ref="H38:H39"/>
    <mergeCell ref="H40:H41"/>
    <mergeCell ref="H42:H43"/>
    <mergeCell ref="H45:H46"/>
    <mergeCell ref="H47:H48"/>
    <mergeCell ref="H49:H51"/>
    <mergeCell ref="H52:H57"/>
    <mergeCell ref="H58:H62"/>
    <mergeCell ref="H63:H66"/>
    <mergeCell ref="H67:H69"/>
    <mergeCell ref="H70:H72"/>
    <mergeCell ref="H73:H75"/>
    <mergeCell ref="H76:H77"/>
    <mergeCell ref="H78:H79"/>
    <mergeCell ref="H80:H81"/>
    <mergeCell ref="H82:H84"/>
    <mergeCell ref="H87:H89"/>
    <mergeCell ref="H90:H92"/>
    <mergeCell ref="H93:H97"/>
    <mergeCell ref="H98:H100"/>
    <mergeCell ref="H101:H102"/>
    <mergeCell ref="H103:H105"/>
    <mergeCell ref="H133:H135"/>
    <mergeCell ref="H136:H138"/>
    <mergeCell ref="H139:H140"/>
    <mergeCell ref="H144:H145"/>
    <mergeCell ref="H146:H147"/>
    <mergeCell ref="H148:H150"/>
    <mergeCell ref="H151:H152"/>
    <mergeCell ref="H153:H154"/>
    <mergeCell ref="H155:H157"/>
    <mergeCell ref="H158:H160"/>
    <mergeCell ref="H162:H163"/>
    <mergeCell ref="H165:H168"/>
    <mergeCell ref="H169:H171"/>
    <mergeCell ref="H172:H174"/>
    <mergeCell ref="H175:H176"/>
    <mergeCell ref="H177:H178"/>
    <mergeCell ref="H179:H180"/>
    <mergeCell ref="H181:H182"/>
    <mergeCell ref="H183:H185"/>
    <mergeCell ref="H186:H187"/>
    <mergeCell ref="H188:H189"/>
    <mergeCell ref="H193:H195"/>
    <mergeCell ref="H196:H198"/>
    <mergeCell ref="H199:H200"/>
    <mergeCell ref="H201:H202"/>
    <mergeCell ref="H203:H204"/>
    <mergeCell ref="H205:H207"/>
    <mergeCell ref="H208:H209"/>
    <mergeCell ref="H210:H211"/>
    <mergeCell ref="H212:H213"/>
    <mergeCell ref="H214:H215"/>
    <mergeCell ref="H216:H218"/>
    <mergeCell ref="H219:H221"/>
    <mergeCell ref="H227:H229"/>
    <mergeCell ref="H231:H232"/>
    <mergeCell ref="H235:H236"/>
    <mergeCell ref="H238:H239"/>
    <mergeCell ref="H240:H243"/>
    <mergeCell ref="H249:H250"/>
    <mergeCell ref="H251:H252"/>
    <mergeCell ref="H255:H257"/>
    <mergeCell ref="H258:H260"/>
    <mergeCell ref="H263:H264"/>
    <mergeCell ref="H265:H267"/>
    <mergeCell ref="H268:H269"/>
    <mergeCell ref="H272:H274"/>
    <mergeCell ref="H275:H276"/>
    <mergeCell ref="H277:H278"/>
    <mergeCell ref="H280:H281"/>
    <mergeCell ref="H282:H283"/>
    <mergeCell ref="H284:H286"/>
    <mergeCell ref="H287:H291"/>
    <mergeCell ref="H292:H294"/>
    <mergeCell ref="H295:H297"/>
    <mergeCell ref="H298:H299"/>
    <mergeCell ref="H300:H303"/>
    <mergeCell ref="H304:H308"/>
    <mergeCell ref="H309:H311"/>
    <mergeCell ref="H313:H316"/>
    <mergeCell ref="H318:H319"/>
    <mergeCell ref="H320:H321"/>
    <mergeCell ref="H322:H323"/>
    <mergeCell ref="H324:H325"/>
    <mergeCell ref="H326:H329"/>
    <mergeCell ref="H330:H333"/>
    <mergeCell ref="H334:H336"/>
    <mergeCell ref="H337:H339"/>
    <mergeCell ref="H340:H344"/>
    <mergeCell ref="H345:H347"/>
    <mergeCell ref="H348:H350"/>
    <mergeCell ref="H351:H353"/>
    <mergeCell ref="H354:H359"/>
    <mergeCell ref="H360:H362"/>
    <mergeCell ref="H363:H365"/>
    <mergeCell ref="H366:H367"/>
    <mergeCell ref="H368:H369"/>
    <mergeCell ref="H371:H373"/>
    <mergeCell ref="H374:H376"/>
    <mergeCell ref="H377:H379"/>
    <mergeCell ref="H380:H382"/>
    <mergeCell ref="H384:H385"/>
    <mergeCell ref="H386:H387"/>
    <mergeCell ref="H388:H390"/>
    <mergeCell ref="H391:H392"/>
    <mergeCell ref="H393:H395"/>
    <mergeCell ref="H398:H399"/>
    <mergeCell ref="H400:H402"/>
    <mergeCell ref="H403:H405"/>
    <mergeCell ref="H415:H418"/>
    <mergeCell ref="H419:H423"/>
    <mergeCell ref="H424:H427"/>
    <mergeCell ref="H428:H429"/>
    <mergeCell ref="H431:H433"/>
    <mergeCell ref="H434:H436"/>
  </mergeCells>
  <phoneticPr fontId="39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2" sqref="G1:G1048576"/>
    </sheetView>
  </sheetViews>
  <sheetFormatPr defaultColWidth="9" defaultRowHeight="14.25"/>
  <cols>
    <col min="1" max="1" width="6" style="332" customWidth="1"/>
    <col min="2" max="2" width="6.625" style="332" customWidth="1"/>
    <col min="3" max="3" width="5.75" style="332" customWidth="1"/>
    <col min="4" max="4" width="26.75" style="332" customWidth="1"/>
    <col min="5" max="5" width="51.75" style="332" customWidth="1"/>
    <col min="6" max="6" width="7.625" style="332" customWidth="1"/>
    <col min="7" max="7" width="11.5" style="332" customWidth="1"/>
    <col min="8" max="9" width="12.125" style="332" customWidth="1"/>
    <col min="10" max="10" width="39" style="332" customWidth="1"/>
    <col min="11" max="16384" width="9" style="332"/>
  </cols>
  <sheetData>
    <row r="1" spans="1:10" ht="20.25">
      <c r="A1" s="614" t="s">
        <v>3566</v>
      </c>
      <c r="B1" s="614"/>
      <c r="C1" s="614"/>
      <c r="D1" s="614"/>
      <c r="E1" s="614"/>
      <c r="F1" s="614"/>
      <c r="G1" s="614"/>
      <c r="H1" s="614"/>
      <c r="I1" s="614"/>
      <c r="J1" s="614"/>
    </row>
    <row r="2" spans="1:10" s="401" customFormat="1" ht="12.75">
      <c r="A2" s="397" t="s">
        <v>1582</v>
      </c>
      <c r="B2" s="397" t="s">
        <v>1</v>
      </c>
      <c r="C2" s="397" t="s">
        <v>2</v>
      </c>
      <c r="D2" s="397" t="s">
        <v>3</v>
      </c>
      <c r="E2" s="398" t="s">
        <v>5</v>
      </c>
      <c r="F2" s="397" t="s">
        <v>6</v>
      </c>
      <c r="G2" s="397" t="s">
        <v>3618</v>
      </c>
      <c r="H2" s="388" t="s">
        <v>3054</v>
      </c>
      <c r="I2" s="388" t="s">
        <v>12</v>
      </c>
      <c r="J2" s="388" t="s">
        <v>13</v>
      </c>
    </row>
    <row r="3" spans="1:10" s="401" customFormat="1" ht="12.75" customHeight="1">
      <c r="A3" s="608" t="s">
        <v>2081</v>
      </c>
      <c r="B3" s="608">
        <v>26</v>
      </c>
      <c r="C3" s="608">
        <v>18</v>
      </c>
      <c r="D3" s="390" t="s">
        <v>2082</v>
      </c>
      <c r="E3" s="464" t="s">
        <v>2083</v>
      </c>
      <c r="F3" s="411" t="s">
        <v>2084</v>
      </c>
      <c r="G3" s="408" t="s">
        <v>2086</v>
      </c>
      <c r="H3" s="408">
        <v>180</v>
      </c>
      <c r="I3" s="408" t="s">
        <v>1590</v>
      </c>
      <c r="J3" s="408" t="s">
        <v>2087</v>
      </c>
    </row>
    <row r="4" spans="1:10" s="401" customFormat="1" ht="12.75" customHeight="1">
      <c r="A4" s="608"/>
      <c r="B4" s="608"/>
      <c r="C4" s="608"/>
      <c r="D4" s="390" t="s">
        <v>2089</v>
      </c>
      <c r="E4" s="464" t="s">
        <v>2090</v>
      </c>
      <c r="F4" s="411" t="s">
        <v>2091</v>
      </c>
      <c r="G4" s="408" t="s">
        <v>2093</v>
      </c>
      <c r="H4" s="408">
        <v>200</v>
      </c>
      <c r="I4" s="408" t="s">
        <v>1590</v>
      </c>
      <c r="J4" s="408" t="s">
        <v>2094</v>
      </c>
    </row>
    <row r="5" spans="1:10" s="401" customFormat="1" ht="12.75" customHeight="1">
      <c r="A5" s="608"/>
      <c r="B5" s="608"/>
      <c r="C5" s="608"/>
      <c r="D5" s="390" t="s">
        <v>2097</v>
      </c>
      <c r="E5" s="464" t="s">
        <v>793</v>
      </c>
      <c r="F5" s="411" t="s">
        <v>2098</v>
      </c>
      <c r="G5" s="408" t="s">
        <v>2100</v>
      </c>
      <c r="H5" s="412">
        <v>220</v>
      </c>
      <c r="I5" s="408" t="s">
        <v>1594</v>
      </c>
      <c r="J5" s="417"/>
    </row>
    <row r="6" spans="1:10" s="401" customFormat="1" ht="12.75" customHeight="1">
      <c r="A6" s="608"/>
      <c r="B6" s="608"/>
      <c r="C6" s="608"/>
      <c r="D6" s="609" t="s">
        <v>2101</v>
      </c>
      <c r="E6" s="464" t="s">
        <v>2102</v>
      </c>
      <c r="F6" s="411" t="s">
        <v>2103</v>
      </c>
      <c r="G6" s="408" t="s">
        <v>2105</v>
      </c>
      <c r="H6" s="408">
        <v>150</v>
      </c>
      <c r="I6" s="408" t="s">
        <v>1590</v>
      </c>
      <c r="J6" s="408" t="s">
        <v>2094</v>
      </c>
    </row>
    <row r="7" spans="1:10" s="401" customFormat="1" ht="12.75" customHeight="1">
      <c r="A7" s="608"/>
      <c r="B7" s="608"/>
      <c r="C7" s="608"/>
      <c r="D7" s="609"/>
      <c r="E7" s="464" t="s">
        <v>2106</v>
      </c>
      <c r="F7" s="411" t="s">
        <v>2103</v>
      </c>
      <c r="G7" s="408" t="s">
        <v>2107</v>
      </c>
      <c r="H7" s="408">
        <v>180</v>
      </c>
      <c r="I7" s="408" t="s">
        <v>1594</v>
      </c>
      <c r="J7" s="408"/>
    </row>
    <row r="8" spans="1:10" s="401" customFormat="1" ht="12.75" customHeight="1">
      <c r="A8" s="608"/>
      <c r="B8" s="608"/>
      <c r="C8" s="608"/>
      <c r="D8" s="609" t="s">
        <v>2109</v>
      </c>
      <c r="E8" s="464" t="s">
        <v>3567</v>
      </c>
      <c r="F8" s="411" t="s">
        <v>3568</v>
      </c>
      <c r="G8" s="408" t="s">
        <v>2111</v>
      </c>
      <c r="H8" s="408">
        <v>150</v>
      </c>
      <c r="I8" s="408" t="s">
        <v>1590</v>
      </c>
      <c r="J8" s="408" t="s">
        <v>2094</v>
      </c>
    </row>
    <row r="9" spans="1:10" s="401" customFormat="1" ht="12.75" customHeight="1">
      <c r="A9" s="608"/>
      <c r="B9" s="608"/>
      <c r="C9" s="608"/>
      <c r="D9" s="609"/>
      <c r="E9" s="463" t="s">
        <v>2108</v>
      </c>
      <c r="F9" s="411" t="s">
        <v>3568</v>
      </c>
      <c r="G9" s="410" t="s">
        <v>2112</v>
      </c>
      <c r="H9" s="410">
        <v>700</v>
      </c>
      <c r="I9" s="410" t="s">
        <v>1609</v>
      </c>
      <c r="J9" s="390"/>
    </row>
    <row r="10" spans="1:10" s="401" customFormat="1" ht="12.75" customHeight="1">
      <c r="A10" s="608"/>
      <c r="B10" s="608"/>
      <c r="C10" s="608"/>
      <c r="D10" s="609" t="s">
        <v>1975</v>
      </c>
      <c r="E10" s="463" t="s">
        <v>2114</v>
      </c>
      <c r="F10" s="411" t="s">
        <v>3569</v>
      </c>
      <c r="G10" s="408" t="s">
        <v>2116</v>
      </c>
      <c r="H10" s="408">
        <v>300</v>
      </c>
      <c r="I10" s="408" t="s">
        <v>1594</v>
      </c>
      <c r="J10" s="408"/>
    </row>
    <row r="11" spans="1:10" s="401" customFormat="1" ht="12.75" customHeight="1">
      <c r="A11" s="608"/>
      <c r="B11" s="608"/>
      <c r="C11" s="608"/>
      <c r="D11" s="609"/>
      <c r="E11" s="463" t="s">
        <v>2117</v>
      </c>
      <c r="F11" s="411" t="s">
        <v>3569</v>
      </c>
      <c r="G11" s="410" t="s">
        <v>2118</v>
      </c>
      <c r="H11" s="410">
        <v>50</v>
      </c>
      <c r="I11" s="410" t="s">
        <v>1609</v>
      </c>
      <c r="J11" s="408"/>
    </row>
    <row r="12" spans="1:10" s="401" customFormat="1" ht="12.75" customHeight="1">
      <c r="A12" s="608"/>
      <c r="B12" s="608"/>
      <c r="C12" s="608"/>
      <c r="D12" s="390" t="s">
        <v>3570</v>
      </c>
      <c r="E12" s="463" t="s">
        <v>2119</v>
      </c>
      <c r="F12" s="411" t="s">
        <v>3571</v>
      </c>
      <c r="G12" s="410" t="s">
        <v>2120</v>
      </c>
      <c r="H12" s="410">
        <v>375</v>
      </c>
      <c r="I12" s="410" t="s">
        <v>1609</v>
      </c>
      <c r="J12" s="408"/>
    </row>
    <row r="13" spans="1:10" s="401" customFormat="1" ht="12.75" customHeight="1">
      <c r="A13" s="608"/>
      <c r="B13" s="608"/>
      <c r="C13" s="608"/>
      <c r="D13" s="609" t="s">
        <v>1304</v>
      </c>
      <c r="E13" s="463" t="s">
        <v>2121</v>
      </c>
      <c r="F13" s="411" t="s">
        <v>2122</v>
      </c>
      <c r="G13" s="408" t="s">
        <v>2124</v>
      </c>
      <c r="H13" s="408">
        <v>50</v>
      </c>
      <c r="I13" s="408" t="s">
        <v>1594</v>
      </c>
      <c r="J13" s="408" t="s">
        <v>1789</v>
      </c>
    </row>
    <row r="14" spans="1:10" s="401" customFormat="1" ht="12.75" customHeight="1">
      <c r="A14" s="608"/>
      <c r="B14" s="608"/>
      <c r="C14" s="608"/>
      <c r="D14" s="609"/>
      <c r="E14" s="464" t="s">
        <v>3572</v>
      </c>
      <c r="F14" s="411" t="s">
        <v>2122</v>
      </c>
      <c r="G14" s="408" t="s">
        <v>2125</v>
      </c>
      <c r="H14" s="408"/>
      <c r="I14" s="483" t="s">
        <v>3667</v>
      </c>
      <c r="J14" s="408"/>
    </row>
    <row r="15" spans="1:10" s="401" customFormat="1" ht="12.75" customHeight="1">
      <c r="A15" s="608"/>
      <c r="B15" s="608"/>
      <c r="C15" s="608"/>
      <c r="D15" s="609" t="s">
        <v>2126</v>
      </c>
      <c r="E15" s="464" t="s">
        <v>3573</v>
      </c>
      <c r="F15" s="413" t="s">
        <v>740</v>
      </c>
      <c r="G15" s="408" t="s">
        <v>2128</v>
      </c>
      <c r="H15" s="408"/>
      <c r="I15" s="483" t="s">
        <v>3667</v>
      </c>
      <c r="J15" s="408"/>
    </row>
    <row r="16" spans="1:10" s="401" customFormat="1" ht="12.75" customHeight="1">
      <c r="A16" s="608"/>
      <c r="B16" s="608"/>
      <c r="C16" s="608"/>
      <c r="D16" s="609"/>
      <c r="E16" s="464" t="s">
        <v>3574</v>
      </c>
      <c r="F16" s="413" t="s">
        <v>740</v>
      </c>
      <c r="G16" s="408" t="s">
        <v>2129</v>
      </c>
      <c r="H16" s="408">
        <v>150</v>
      </c>
      <c r="I16" s="408" t="s">
        <v>1594</v>
      </c>
      <c r="J16" s="408"/>
    </row>
    <row r="17" spans="1:10" s="401" customFormat="1" ht="12.75" customHeight="1">
      <c r="A17" s="608"/>
      <c r="B17" s="608"/>
      <c r="C17" s="608"/>
      <c r="D17" s="609" t="s">
        <v>3565</v>
      </c>
      <c r="E17" s="469" t="s">
        <v>3575</v>
      </c>
      <c r="F17" s="414" t="s">
        <v>2131</v>
      </c>
      <c r="G17" s="408" t="s">
        <v>2132</v>
      </c>
      <c r="H17" s="415">
        <v>300</v>
      </c>
      <c r="I17" s="408" t="s">
        <v>1594</v>
      </c>
      <c r="J17" s="415" t="s">
        <v>1789</v>
      </c>
    </row>
    <row r="18" spans="1:10" s="401" customFormat="1" ht="14.25" customHeight="1">
      <c r="A18" s="608"/>
      <c r="B18" s="608"/>
      <c r="C18" s="608"/>
      <c r="D18" s="609"/>
      <c r="E18" s="463" t="s">
        <v>2133</v>
      </c>
      <c r="F18" s="411" t="s">
        <v>2131</v>
      </c>
      <c r="G18" s="408" t="s">
        <v>2134</v>
      </c>
      <c r="H18" s="416"/>
      <c r="I18" s="483" t="s">
        <v>3667</v>
      </c>
      <c r="J18" s="416"/>
    </row>
    <row r="19" spans="1:10" s="401" customFormat="1" ht="25.5">
      <c r="A19" s="608"/>
      <c r="B19" s="608"/>
      <c r="C19" s="608"/>
      <c r="D19" s="390" t="s">
        <v>2135</v>
      </c>
      <c r="E19" s="464" t="s">
        <v>3614</v>
      </c>
      <c r="F19" s="411" t="s">
        <v>750</v>
      </c>
      <c r="G19" s="410" t="s">
        <v>2137</v>
      </c>
      <c r="H19" s="410">
        <v>400</v>
      </c>
      <c r="I19" s="410" t="s">
        <v>1609</v>
      </c>
      <c r="J19" s="409" t="s">
        <v>3530</v>
      </c>
    </row>
    <row r="20" spans="1:10" s="401" customFormat="1" ht="12.75" customHeight="1">
      <c r="A20" s="608"/>
      <c r="B20" s="608"/>
      <c r="C20" s="608"/>
      <c r="D20" s="389" t="s">
        <v>2138</v>
      </c>
      <c r="E20" s="464" t="s">
        <v>3576</v>
      </c>
      <c r="F20" s="413" t="s">
        <v>2139</v>
      </c>
      <c r="G20" s="418" t="s">
        <v>2140</v>
      </c>
      <c r="H20" s="408"/>
      <c r="I20" s="483" t="s">
        <v>3667</v>
      </c>
      <c r="J20" s="408"/>
    </row>
    <row r="21" spans="1:10">
      <c r="H21" s="457">
        <f>SUM(,H19,H12,H11,H9)</f>
        <v>1525</v>
      </c>
    </row>
  </sheetData>
  <autoFilter ref="I1:I21"/>
  <mergeCells count="10">
    <mergeCell ref="A1:J1"/>
    <mergeCell ref="A3:A20"/>
    <mergeCell ref="B3:B20"/>
    <mergeCell ref="C3:C20"/>
    <mergeCell ref="D6:D7"/>
    <mergeCell ref="D8:D9"/>
    <mergeCell ref="D10:D11"/>
    <mergeCell ref="D13:D14"/>
    <mergeCell ref="D15:D16"/>
    <mergeCell ref="D17:D18"/>
  </mergeCells>
  <phoneticPr fontId="39" type="noConversion"/>
  <pageMargins left="0.74791666666666701" right="0.55000000000000004" top="0.98402777777777795" bottom="0.98402777777777795" header="0.51180555555555596" footer="0.51180555555555596"/>
  <pageSetup paperSize="9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B1" workbookViewId="0">
      <selection activeCell="G2" sqref="G1:G1048576"/>
    </sheetView>
  </sheetViews>
  <sheetFormatPr defaultColWidth="9" defaultRowHeight="14.25"/>
  <cols>
    <col min="1" max="1" width="5" style="332" customWidth="1"/>
    <col min="2" max="2" width="7.125" style="332" customWidth="1"/>
    <col min="3" max="3" width="6.375" style="332" customWidth="1"/>
    <col min="4" max="4" width="16.5" style="332" customWidth="1"/>
    <col min="5" max="5" width="55.75" style="332" customWidth="1"/>
    <col min="6" max="6" width="13" style="332" customWidth="1"/>
    <col min="7" max="7" width="9.625" style="332" customWidth="1"/>
    <col min="8" max="8" width="10.875" style="332" customWidth="1"/>
    <col min="9" max="9" width="10" style="332" customWidth="1"/>
    <col min="10" max="10" width="18" style="332" customWidth="1"/>
    <col min="11" max="16384" width="9" style="332"/>
  </cols>
  <sheetData>
    <row r="1" spans="1:10" ht="20.25">
      <c r="A1" s="606" t="s">
        <v>3579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397" t="s">
        <v>3637</v>
      </c>
      <c r="H2" s="388" t="s">
        <v>3054</v>
      </c>
      <c r="I2" s="388" t="s">
        <v>12</v>
      </c>
      <c r="J2" s="388" t="s">
        <v>13</v>
      </c>
    </row>
    <row r="3" spans="1:10">
      <c r="A3" s="615" t="s">
        <v>2141</v>
      </c>
      <c r="B3" s="615">
        <v>17</v>
      </c>
      <c r="C3" s="615">
        <v>14</v>
      </c>
      <c r="D3" s="609" t="s">
        <v>2142</v>
      </c>
      <c r="E3" s="390" t="s">
        <v>2143</v>
      </c>
      <c r="F3" s="390" t="s">
        <v>3010</v>
      </c>
      <c r="G3" s="391" t="s">
        <v>2146</v>
      </c>
      <c r="H3" s="392">
        <v>250</v>
      </c>
      <c r="I3" s="392" t="s">
        <v>1590</v>
      </c>
      <c r="J3" s="408" t="s">
        <v>2147</v>
      </c>
    </row>
    <row r="4" spans="1:10">
      <c r="A4" s="615"/>
      <c r="B4" s="615"/>
      <c r="C4" s="615"/>
      <c r="D4" s="609"/>
      <c r="E4" s="399" t="s">
        <v>3580</v>
      </c>
      <c r="F4" s="390" t="s">
        <v>2148</v>
      </c>
      <c r="G4" s="403" t="s">
        <v>2150</v>
      </c>
      <c r="H4" s="396">
        <v>700</v>
      </c>
      <c r="I4" s="396" t="s">
        <v>1609</v>
      </c>
      <c r="J4" s="408"/>
    </row>
    <row r="5" spans="1:10">
      <c r="A5" s="615"/>
      <c r="B5" s="615"/>
      <c r="C5" s="615"/>
      <c r="D5" s="609"/>
      <c r="E5" s="399" t="s">
        <v>2152</v>
      </c>
      <c r="F5" s="390" t="s">
        <v>2144</v>
      </c>
      <c r="G5" s="391" t="s">
        <v>2154</v>
      </c>
      <c r="H5" s="392">
        <v>200</v>
      </c>
      <c r="I5" s="392" t="s">
        <v>1594</v>
      </c>
      <c r="J5" s="408"/>
    </row>
    <row r="6" spans="1:10">
      <c r="A6" s="615"/>
      <c r="B6" s="615"/>
      <c r="C6" s="615"/>
      <c r="D6" s="609" t="s">
        <v>3577</v>
      </c>
      <c r="E6" s="399" t="s">
        <v>2159</v>
      </c>
      <c r="F6" s="390" t="s">
        <v>2160</v>
      </c>
      <c r="G6" s="391" t="s">
        <v>2162</v>
      </c>
      <c r="H6" s="392">
        <v>200</v>
      </c>
      <c r="I6" s="392" t="s">
        <v>1594</v>
      </c>
      <c r="J6" s="408"/>
    </row>
    <row r="7" spans="1:10">
      <c r="A7" s="615"/>
      <c r="B7" s="615"/>
      <c r="C7" s="615"/>
      <c r="D7" s="609"/>
      <c r="E7" s="399" t="s">
        <v>2163</v>
      </c>
      <c r="F7" s="390" t="s">
        <v>2160</v>
      </c>
      <c r="G7" s="391" t="s">
        <v>2164</v>
      </c>
      <c r="H7" s="392"/>
      <c r="I7" s="483" t="s">
        <v>3667</v>
      </c>
      <c r="J7" s="408"/>
    </row>
    <row r="8" spans="1:10">
      <c r="A8" s="615"/>
      <c r="B8" s="615"/>
      <c r="C8" s="615"/>
      <c r="D8" s="609"/>
      <c r="E8" s="399" t="s">
        <v>2165</v>
      </c>
      <c r="F8" s="390" t="s">
        <v>2160</v>
      </c>
      <c r="G8" s="403" t="s">
        <v>2166</v>
      </c>
      <c r="H8" s="396">
        <v>700</v>
      </c>
      <c r="I8" s="396" t="s">
        <v>1609</v>
      </c>
      <c r="J8" s="408"/>
    </row>
    <row r="9" spans="1:10">
      <c r="A9" s="615"/>
      <c r="B9" s="615"/>
      <c r="C9" s="615"/>
      <c r="D9" s="605" t="s">
        <v>796</v>
      </c>
      <c r="E9" s="390" t="s">
        <v>2167</v>
      </c>
      <c r="F9" s="399" t="s">
        <v>809</v>
      </c>
      <c r="G9" s="391" t="s">
        <v>2169</v>
      </c>
      <c r="H9" s="392">
        <v>325</v>
      </c>
      <c r="I9" s="392" t="s">
        <v>1590</v>
      </c>
      <c r="J9" s="408"/>
    </row>
    <row r="10" spans="1:10">
      <c r="A10" s="615"/>
      <c r="B10" s="615"/>
      <c r="C10" s="615"/>
      <c r="D10" s="605"/>
      <c r="E10" s="399" t="s">
        <v>3013</v>
      </c>
      <c r="F10" s="399" t="s">
        <v>809</v>
      </c>
      <c r="G10" s="391" t="s">
        <v>2173</v>
      </c>
      <c r="H10" s="392">
        <v>194</v>
      </c>
      <c r="I10" s="392" t="s">
        <v>1594</v>
      </c>
      <c r="J10" s="408"/>
    </row>
    <row r="11" spans="1:10">
      <c r="A11" s="615"/>
      <c r="B11" s="615"/>
      <c r="C11" s="615"/>
      <c r="D11" s="609" t="s">
        <v>3578</v>
      </c>
      <c r="E11" s="394" t="s">
        <v>2175</v>
      </c>
      <c r="F11" s="390" t="s">
        <v>809</v>
      </c>
      <c r="G11" s="391" t="s">
        <v>3630</v>
      </c>
      <c r="H11" s="392">
        <v>265</v>
      </c>
      <c r="I11" s="392" t="s">
        <v>1594</v>
      </c>
      <c r="J11" s="408" t="s">
        <v>2177</v>
      </c>
    </row>
    <row r="12" spans="1:10">
      <c r="A12" s="615"/>
      <c r="B12" s="615"/>
      <c r="C12" s="615"/>
      <c r="D12" s="609"/>
      <c r="E12" s="394" t="s">
        <v>2170</v>
      </c>
      <c r="F12" s="399" t="s">
        <v>809</v>
      </c>
      <c r="G12" s="403" t="s">
        <v>2178</v>
      </c>
      <c r="H12" s="396">
        <v>300</v>
      </c>
      <c r="I12" s="396" t="s">
        <v>1609</v>
      </c>
      <c r="J12" s="408"/>
    </row>
    <row r="13" spans="1:10">
      <c r="A13" s="615"/>
      <c r="B13" s="615"/>
      <c r="C13" s="615"/>
      <c r="D13" s="609" t="s">
        <v>2179</v>
      </c>
      <c r="E13" s="394" t="s">
        <v>2180</v>
      </c>
      <c r="F13" s="399" t="s">
        <v>816</v>
      </c>
      <c r="G13" s="391" t="s">
        <v>2181</v>
      </c>
      <c r="H13" s="392">
        <v>300</v>
      </c>
      <c r="I13" s="392" t="s">
        <v>1594</v>
      </c>
      <c r="J13" s="408" t="s">
        <v>2068</v>
      </c>
    </row>
    <row r="14" spans="1:10">
      <c r="A14" s="615"/>
      <c r="B14" s="615"/>
      <c r="C14" s="615"/>
      <c r="D14" s="609"/>
      <c r="E14" s="394" t="s">
        <v>2182</v>
      </c>
      <c r="F14" s="399" t="s">
        <v>816</v>
      </c>
      <c r="G14" s="403" t="s">
        <v>2183</v>
      </c>
      <c r="H14" s="396">
        <v>120</v>
      </c>
      <c r="I14" s="396" t="s">
        <v>1609</v>
      </c>
      <c r="J14" s="408"/>
    </row>
    <row r="15" spans="1:10">
      <c r="A15" s="615"/>
      <c r="B15" s="615"/>
      <c r="C15" s="615"/>
      <c r="D15" s="605" t="s">
        <v>1855</v>
      </c>
      <c r="E15" s="394" t="s">
        <v>2184</v>
      </c>
      <c r="F15" s="399" t="s">
        <v>831</v>
      </c>
      <c r="G15" s="391" t="s">
        <v>2186</v>
      </c>
      <c r="H15" s="392">
        <v>210</v>
      </c>
      <c r="I15" s="392" t="s">
        <v>1590</v>
      </c>
      <c r="J15" s="392"/>
    </row>
    <row r="16" spans="1:10">
      <c r="A16" s="615"/>
      <c r="B16" s="615"/>
      <c r="C16" s="615"/>
      <c r="D16" s="605"/>
      <c r="E16" s="394" t="s">
        <v>2187</v>
      </c>
      <c r="F16" s="399" t="s">
        <v>831</v>
      </c>
      <c r="G16" s="391" t="s">
        <v>2188</v>
      </c>
      <c r="H16" s="392">
        <v>350</v>
      </c>
      <c r="I16" s="392" t="s">
        <v>1590</v>
      </c>
      <c r="J16" s="392" t="s">
        <v>2189</v>
      </c>
    </row>
    <row r="17" spans="8:8">
      <c r="H17" s="457">
        <f>SUM(,H14,H12,H8,H4)</f>
        <v>1820</v>
      </c>
    </row>
  </sheetData>
  <autoFilter ref="A1:J17"/>
  <mergeCells count="10">
    <mergeCell ref="A1:J1"/>
    <mergeCell ref="A3:A16"/>
    <mergeCell ref="B3:B16"/>
    <mergeCell ref="C3:C16"/>
    <mergeCell ref="D3:D5"/>
    <mergeCell ref="D6:D8"/>
    <mergeCell ref="D9:D10"/>
    <mergeCell ref="D11:D12"/>
    <mergeCell ref="D13:D14"/>
    <mergeCell ref="D15:D16"/>
  </mergeCells>
  <phoneticPr fontId="39" type="noConversion"/>
  <pageMargins left="0.75" right="0.75" top="1" bottom="1" header="0.51180555555555596" footer="0.51180555555555596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G2" sqref="G1:G1048576"/>
    </sheetView>
  </sheetViews>
  <sheetFormatPr defaultColWidth="9" defaultRowHeight="14.25"/>
  <cols>
    <col min="1" max="1" width="6.125" style="332" customWidth="1"/>
    <col min="2" max="2" width="6.25" style="332" customWidth="1"/>
    <col min="3" max="3" width="5.625" style="332" customWidth="1"/>
    <col min="4" max="4" width="21.25" style="332" customWidth="1"/>
    <col min="5" max="5" width="53.625" style="332" customWidth="1"/>
    <col min="6" max="7" width="9" style="332"/>
    <col min="8" max="8" width="11.5" style="332" customWidth="1"/>
    <col min="9" max="9" width="10" style="332" customWidth="1"/>
    <col min="10" max="10" width="25.75" style="332" customWidth="1"/>
    <col min="11" max="16384" width="9" style="332"/>
  </cols>
  <sheetData>
    <row r="1" spans="1:10" ht="20.25">
      <c r="A1" s="606" t="s">
        <v>3583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466" t="s">
        <v>3615</v>
      </c>
      <c r="H2" s="465" t="s">
        <v>3054</v>
      </c>
      <c r="I2" s="465" t="s">
        <v>12</v>
      </c>
      <c r="J2" s="388" t="s">
        <v>13</v>
      </c>
    </row>
    <row r="3" spans="1:10">
      <c r="A3" s="608" t="s">
        <v>2190</v>
      </c>
      <c r="B3" s="608">
        <v>22</v>
      </c>
      <c r="C3" s="608">
        <v>21</v>
      </c>
      <c r="D3" s="609" t="s">
        <v>2191</v>
      </c>
      <c r="E3" s="390" t="s">
        <v>2192</v>
      </c>
      <c r="F3" s="408" t="s">
        <v>2193</v>
      </c>
      <c r="G3" s="391" t="s">
        <v>2195</v>
      </c>
      <c r="H3" s="427">
        <v>300</v>
      </c>
      <c r="I3" s="427" t="s">
        <v>1590</v>
      </c>
      <c r="J3" s="394" t="s">
        <v>1617</v>
      </c>
    </row>
    <row r="4" spans="1:10">
      <c r="A4" s="608"/>
      <c r="B4" s="608"/>
      <c r="C4" s="608"/>
      <c r="D4" s="609"/>
      <c r="E4" s="390" t="s">
        <v>2196</v>
      </c>
      <c r="F4" s="408" t="s">
        <v>2197</v>
      </c>
      <c r="G4" s="391" t="s">
        <v>2199</v>
      </c>
      <c r="H4" s="427">
        <v>200</v>
      </c>
      <c r="I4" s="427" t="s">
        <v>1590</v>
      </c>
      <c r="J4" s="394"/>
    </row>
    <row r="5" spans="1:10">
      <c r="A5" s="608"/>
      <c r="B5" s="608"/>
      <c r="C5" s="608"/>
      <c r="D5" s="609"/>
      <c r="E5" s="390" t="s">
        <v>2200</v>
      </c>
      <c r="F5" s="408" t="s">
        <v>2201</v>
      </c>
      <c r="G5" s="391" t="s">
        <v>2203</v>
      </c>
      <c r="H5" s="427">
        <v>200</v>
      </c>
      <c r="I5" s="427" t="s">
        <v>1594</v>
      </c>
      <c r="J5" s="394"/>
    </row>
    <row r="6" spans="1:10">
      <c r="A6" s="608"/>
      <c r="B6" s="608"/>
      <c r="C6" s="608"/>
      <c r="D6" s="609"/>
      <c r="E6" s="390" t="s">
        <v>2204</v>
      </c>
      <c r="F6" s="408" t="s">
        <v>2205</v>
      </c>
      <c r="G6" s="391" t="s">
        <v>2207</v>
      </c>
      <c r="H6" s="427">
        <v>200</v>
      </c>
      <c r="I6" s="427" t="s">
        <v>1594</v>
      </c>
      <c r="J6" s="394"/>
    </row>
    <row r="7" spans="1:10">
      <c r="A7" s="608"/>
      <c r="B7" s="608"/>
      <c r="C7" s="608"/>
      <c r="D7" s="609" t="s">
        <v>2208</v>
      </c>
      <c r="E7" s="390" t="s">
        <v>2209</v>
      </c>
      <c r="F7" s="408" t="s">
        <v>2210</v>
      </c>
      <c r="G7" s="391" t="s">
        <v>2212</v>
      </c>
      <c r="H7" s="427">
        <v>300</v>
      </c>
      <c r="I7" s="427" t="s">
        <v>1590</v>
      </c>
      <c r="J7" s="394"/>
    </row>
    <row r="8" spans="1:10">
      <c r="A8" s="608"/>
      <c r="B8" s="608"/>
      <c r="C8" s="608"/>
      <c r="D8" s="609"/>
      <c r="E8" s="390" t="s">
        <v>2213</v>
      </c>
      <c r="F8" s="408" t="s">
        <v>2214</v>
      </c>
      <c r="G8" s="391" t="s">
        <v>2216</v>
      </c>
      <c r="H8" s="428">
        <v>400</v>
      </c>
      <c r="I8" s="428" t="s">
        <v>1594</v>
      </c>
      <c r="J8" s="399" t="s">
        <v>3650</v>
      </c>
    </row>
    <row r="9" spans="1:10">
      <c r="A9" s="608"/>
      <c r="B9" s="608"/>
      <c r="C9" s="608"/>
      <c r="D9" s="609"/>
      <c r="E9" s="390" t="s">
        <v>2217</v>
      </c>
      <c r="F9" s="408" t="s">
        <v>2218</v>
      </c>
      <c r="G9" s="391" t="s">
        <v>2220</v>
      </c>
      <c r="H9" s="428">
        <v>240</v>
      </c>
      <c r="I9" s="428" t="s">
        <v>1594</v>
      </c>
      <c r="J9" s="399" t="s">
        <v>2221</v>
      </c>
    </row>
    <row r="10" spans="1:10">
      <c r="A10" s="608"/>
      <c r="B10" s="608"/>
      <c r="C10" s="608"/>
      <c r="D10" s="609" t="s">
        <v>610</v>
      </c>
      <c r="E10" s="390" t="s">
        <v>2222</v>
      </c>
      <c r="F10" s="408" t="s">
        <v>841</v>
      </c>
      <c r="G10" s="403" t="s">
        <v>2224</v>
      </c>
      <c r="H10" s="429">
        <v>200</v>
      </c>
      <c r="I10" s="429" t="s">
        <v>1609</v>
      </c>
      <c r="J10" s="399" t="s">
        <v>3531</v>
      </c>
    </row>
    <row r="11" spans="1:10">
      <c r="A11" s="608"/>
      <c r="B11" s="608"/>
      <c r="C11" s="608"/>
      <c r="D11" s="609"/>
      <c r="E11" s="390" t="s">
        <v>2225</v>
      </c>
      <c r="F11" s="408" t="s">
        <v>841</v>
      </c>
      <c r="G11" s="391" t="s">
        <v>2226</v>
      </c>
      <c r="H11" s="428"/>
      <c r="I11" s="483" t="s">
        <v>3667</v>
      </c>
      <c r="J11" s="399"/>
    </row>
    <row r="12" spans="1:10">
      <c r="A12" s="608"/>
      <c r="B12" s="608"/>
      <c r="C12" s="608"/>
      <c r="D12" s="609"/>
      <c r="E12" s="394" t="s">
        <v>2227</v>
      </c>
      <c r="F12" s="399" t="s">
        <v>841</v>
      </c>
      <c r="G12" s="391" t="s">
        <v>2228</v>
      </c>
      <c r="H12" s="428">
        <v>300</v>
      </c>
      <c r="I12" s="428" t="s">
        <v>1594</v>
      </c>
      <c r="J12" s="399"/>
    </row>
    <row r="13" spans="1:10">
      <c r="A13" s="608"/>
      <c r="B13" s="608"/>
      <c r="C13" s="608"/>
      <c r="D13" s="609" t="s">
        <v>620</v>
      </c>
      <c r="E13" s="390" t="s">
        <v>2229</v>
      </c>
      <c r="F13" s="408" t="s">
        <v>2230</v>
      </c>
      <c r="G13" s="403" t="s">
        <v>2232</v>
      </c>
      <c r="H13" s="429">
        <v>500</v>
      </c>
      <c r="I13" s="429" t="s">
        <v>1609</v>
      </c>
      <c r="J13" s="430" t="s">
        <v>3541</v>
      </c>
    </row>
    <row r="14" spans="1:10">
      <c r="A14" s="608"/>
      <c r="B14" s="608"/>
      <c r="C14" s="608"/>
      <c r="D14" s="609"/>
      <c r="E14" s="390" t="s">
        <v>2233</v>
      </c>
      <c r="F14" s="408" t="s">
        <v>858</v>
      </c>
      <c r="G14" s="403" t="s">
        <v>2235</v>
      </c>
      <c r="H14" s="429">
        <v>150</v>
      </c>
      <c r="I14" s="429" t="s">
        <v>1609</v>
      </c>
      <c r="J14" s="399"/>
    </row>
    <row r="15" spans="1:10">
      <c r="A15" s="608"/>
      <c r="B15" s="608"/>
      <c r="C15" s="608"/>
      <c r="D15" s="616" t="s">
        <v>654</v>
      </c>
      <c r="E15" s="390" t="s">
        <v>2236</v>
      </c>
      <c r="F15" s="408" t="s">
        <v>2237</v>
      </c>
      <c r="G15" s="391" t="s">
        <v>2239</v>
      </c>
      <c r="H15" s="428">
        <v>400</v>
      </c>
      <c r="I15" s="428" t="s">
        <v>1590</v>
      </c>
      <c r="J15" s="399"/>
    </row>
    <row r="16" spans="1:10">
      <c r="A16" s="608"/>
      <c r="B16" s="608"/>
      <c r="C16" s="608"/>
      <c r="D16" s="617"/>
      <c r="E16" s="390" t="s">
        <v>2241</v>
      </c>
      <c r="F16" s="408" t="s">
        <v>2237</v>
      </c>
      <c r="G16" s="391" t="s">
        <v>2242</v>
      </c>
      <c r="H16" s="428"/>
      <c r="I16" s="483" t="s">
        <v>3667</v>
      </c>
      <c r="J16" s="399"/>
    </row>
    <row r="17" spans="1:10">
      <c r="A17" s="608"/>
      <c r="B17" s="608"/>
      <c r="C17" s="608"/>
      <c r="D17" s="432" t="s">
        <v>3582</v>
      </c>
      <c r="E17" s="390" t="s">
        <v>2245</v>
      </c>
      <c r="F17" s="408" t="s">
        <v>869</v>
      </c>
      <c r="G17" s="391" t="s">
        <v>3581</v>
      </c>
      <c r="H17" s="428"/>
      <c r="I17" s="483" t="s">
        <v>3667</v>
      </c>
      <c r="J17" s="399"/>
    </row>
    <row r="18" spans="1:10">
      <c r="A18" s="608"/>
      <c r="B18" s="608"/>
      <c r="C18" s="608"/>
      <c r="D18" s="609" t="s">
        <v>2247</v>
      </c>
      <c r="E18" s="390" t="s">
        <v>2248</v>
      </c>
      <c r="F18" s="408" t="s">
        <v>2249</v>
      </c>
      <c r="G18" s="391" t="s">
        <v>2251</v>
      </c>
      <c r="H18" s="428">
        <v>250</v>
      </c>
      <c r="I18" s="428" t="s">
        <v>1594</v>
      </c>
      <c r="J18" s="399"/>
    </row>
    <row r="19" spans="1:10">
      <c r="A19" s="608"/>
      <c r="B19" s="608"/>
      <c r="C19" s="608"/>
      <c r="D19" s="609"/>
      <c r="E19" s="390" t="s">
        <v>2252</v>
      </c>
      <c r="F19" s="408" t="s">
        <v>2249</v>
      </c>
      <c r="G19" s="391" t="s">
        <v>2253</v>
      </c>
      <c r="H19" s="428">
        <v>110</v>
      </c>
      <c r="I19" s="428" t="s">
        <v>1594</v>
      </c>
      <c r="J19" s="399"/>
    </row>
    <row r="20" spans="1:10">
      <c r="A20" s="608"/>
      <c r="B20" s="608"/>
      <c r="C20" s="608"/>
      <c r="D20" s="609"/>
      <c r="E20" s="390" t="s">
        <v>2254</v>
      </c>
      <c r="F20" s="408" t="s">
        <v>2249</v>
      </c>
      <c r="G20" s="391" t="s">
        <v>2255</v>
      </c>
      <c r="H20" s="428">
        <v>150</v>
      </c>
      <c r="I20" s="428" t="s">
        <v>1594</v>
      </c>
      <c r="J20" s="399"/>
    </row>
    <row r="21" spans="1:10">
      <c r="A21" s="608"/>
      <c r="B21" s="608"/>
      <c r="C21" s="608"/>
      <c r="D21" s="609" t="s">
        <v>2256</v>
      </c>
      <c r="E21" s="390" t="s">
        <v>2257</v>
      </c>
      <c r="F21" s="408" t="s">
        <v>885</v>
      </c>
      <c r="G21" s="391" t="s">
        <v>2259</v>
      </c>
      <c r="H21" s="428">
        <v>320</v>
      </c>
      <c r="I21" s="428" t="s">
        <v>1594</v>
      </c>
      <c r="J21" s="399"/>
    </row>
    <row r="22" spans="1:10">
      <c r="A22" s="608"/>
      <c r="B22" s="608"/>
      <c r="C22" s="608"/>
      <c r="D22" s="609"/>
      <c r="E22" s="390" t="s">
        <v>2260</v>
      </c>
      <c r="F22" s="408" t="s">
        <v>885</v>
      </c>
      <c r="G22" s="391" t="s">
        <v>2261</v>
      </c>
      <c r="H22" s="428">
        <v>250</v>
      </c>
      <c r="I22" s="428" t="s">
        <v>1594</v>
      </c>
      <c r="J22" s="399" t="s">
        <v>1789</v>
      </c>
    </row>
    <row r="23" spans="1:10">
      <c r="A23" s="608"/>
      <c r="B23" s="608"/>
      <c r="C23" s="608"/>
      <c r="D23" s="390" t="s">
        <v>2262</v>
      </c>
      <c r="E23" s="390" t="s">
        <v>2263</v>
      </c>
      <c r="F23" s="408" t="s">
        <v>895</v>
      </c>
      <c r="G23" s="403" t="s">
        <v>2265</v>
      </c>
      <c r="H23" s="433">
        <v>205</v>
      </c>
      <c r="I23" s="433" t="s">
        <v>1609</v>
      </c>
      <c r="J23" s="399"/>
    </row>
    <row r="24" spans="1:10">
      <c r="H24" s="457">
        <f>SUM(,H23,H14,H13,H10)</f>
        <v>1055</v>
      </c>
    </row>
  </sheetData>
  <autoFilter ref="A1:J24"/>
  <mergeCells count="11">
    <mergeCell ref="A1:J1"/>
    <mergeCell ref="A3:A23"/>
    <mergeCell ref="B3:B23"/>
    <mergeCell ref="C3:C23"/>
    <mergeCell ref="D3:D6"/>
    <mergeCell ref="D7:D9"/>
    <mergeCell ref="D10:D12"/>
    <mergeCell ref="D13:D14"/>
    <mergeCell ref="D18:D20"/>
    <mergeCell ref="D21:D22"/>
    <mergeCell ref="D15:D16"/>
  </mergeCells>
  <phoneticPr fontId="39" type="noConversion"/>
  <pageMargins left="0.75" right="0.75" top="1" bottom="1" header="0.51180555555555596" footer="0.51180555555555596"/>
  <pageSetup paperSize="9" scale="7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G2" sqref="G1:G1048576"/>
    </sheetView>
  </sheetViews>
  <sheetFormatPr defaultColWidth="9" defaultRowHeight="14.25"/>
  <cols>
    <col min="1" max="1" width="7.125" style="332" customWidth="1"/>
    <col min="2" max="2" width="7" style="332" customWidth="1"/>
    <col min="3" max="3" width="6.375" style="332" customWidth="1"/>
    <col min="4" max="4" width="17.25" style="332" customWidth="1"/>
    <col min="5" max="5" width="37.625" style="332" customWidth="1"/>
    <col min="6" max="6" width="11.625" style="332" customWidth="1"/>
    <col min="7" max="7" width="10.25" style="332" customWidth="1"/>
    <col min="8" max="8" width="11.875" style="332" customWidth="1"/>
    <col min="9" max="9" width="10" style="332" customWidth="1"/>
    <col min="10" max="10" width="13.375" style="332" customWidth="1"/>
    <col min="11" max="16384" width="9" style="332"/>
  </cols>
  <sheetData>
    <row r="1" spans="1:10" ht="20.25">
      <c r="A1" s="606" t="s">
        <v>3585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 ht="12.75" customHeight="1">
      <c r="A2" s="435" t="s">
        <v>1582</v>
      </c>
      <c r="B2" s="435" t="s">
        <v>1</v>
      </c>
      <c r="C2" s="435" t="s">
        <v>2</v>
      </c>
      <c r="D2" s="435" t="s">
        <v>3</v>
      </c>
      <c r="E2" s="436" t="s">
        <v>5</v>
      </c>
      <c r="F2" s="435" t="s">
        <v>6</v>
      </c>
      <c r="G2" s="435" t="s">
        <v>3639</v>
      </c>
      <c r="H2" s="437" t="s">
        <v>3054</v>
      </c>
      <c r="I2" s="437" t="s">
        <v>12</v>
      </c>
      <c r="J2" s="437" t="s">
        <v>13</v>
      </c>
    </row>
    <row r="3" spans="1:10">
      <c r="A3" s="618" t="s">
        <v>2266</v>
      </c>
      <c r="B3" s="618">
        <v>6</v>
      </c>
      <c r="C3" s="618">
        <v>6</v>
      </c>
      <c r="D3" s="620" t="s">
        <v>2267</v>
      </c>
      <c r="E3" s="464" t="s">
        <v>2268</v>
      </c>
      <c r="F3" s="411" t="s">
        <v>2269</v>
      </c>
      <c r="G3" s="438" t="s">
        <v>2271</v>
      </c>
      <c r="H3" s="399">
        <v>400</v>
      </c>
      <c r="I3" s="399" t="s">
        <v>1590</v>
      </c>
      <c r="J3" s="399" t="s">
        <v>1617</v>
      </c>
    </row>
    <row r="4" spans="1:10">
      <c r="A4" s="618"/>
      <c r="B4" s="618"/>
      <c r="C4" s="618"/>
      <c r="D4" s="620"/>
      <c r="E4" s="464" t="s">
        <v>3654</v>
      </c>
      <c r="F4" s="413" t="s">
        <v>2273</v>
      </c>
      <c r="G4" s="438" t="s">
        <v>2275</v>
      </c>
      <c r="H4" s="428">
        <v>325</v>
      </c>
      <c r="I4" s="428" t="s">
        <v>1594</v>
      </c>
      <c r="J4" s="399"/>
    </row>
    <row r="5" spans="1:10" ht="12.75" customHeight="1">
      <c r="A5" s="619"/>
      <c r="B5" s="619"/>
      <c r="C5" s="619"/>
      <c r="D5" s="621"/>
      <c r="E5" s="463" t="s">
        <v>2276</v>
      </c>
      <c r="F5" s="413" t="s">
        <v>2277</v>
      </c>
      <c r="G5" s="439" t="s">
        <v>2279</v>
      </c>
      <c r="H5" s="429">
        <v>350</v>
      </c>
      <c r="I5" s="429" t="s">
        <v>1609</v>
      </c>
      <c r="J5" s="399"/>
    </row>
    <row r="6" spans="1:10" ht="24.75" customHeight="1">
      <c r="A6" s="618"/>
      <c r="B6" s="618"/>
      <c r="C6" s="618"/>
      <c r="D6" s="620" t="s">
        <v>796</v>
      </c>
      <c r="E6" s="463" t="s">
        <v>2280</v>
      </c>
      <c r="F6" s="394" t="s">
        <v>909</v>
      </c>
      <c r="G6" s="438" t="s">
        <v>2282</v>
      </c>
      <c r="H6" s="428">
        <v>300</v>
      </c>
      <c r="I6" s="428" t="s">
        <v>1594</v>
      </c>
      <c r="J6" s="399"/>
    </row>
    <row r="7" spans="1:10" ht="24.75" customHeight="1">
      <c r="A7" s="618"/>
      <c r="B7" s="618"/>
      <c r="C7" s="618"/>
      <c r="D7" s="620"/>
      <c r="E7" s="464" t="s">
        <v>2283</v>
      </c>
      <c r="F7" s="394" t="s">
        <v>909</v>
      </c>
      <c r="G7" s="438" t="s">
        <v>2284</v>
      </c>
      <c r="H7" s="428"/>
      <c r="I7" s="483" t="s">
        <v>3667</v>
      </c>
      <c r="J7" s="399"/>
    </row>
    <row r="8" spans="1:10">
      <c r="A8" s="618"/>
      <c r="B8" s="618"/>
      <c r="C8" s="618"/>
      <c r="D8" s="411" t="s">
        <v>883</v>
      </c>
      <c r="E8" s="463" t="s">
        <v>2285</v>
      </c>
      <c r="F8" s="413" t="s">
        <v>927</v>
      </c>
      <c r="G8" s="438" t="s">
        <v>2286</v>
      </c>
      <c r="H8" s="428">
        <v>261</v>
      </c>
      <c r="I8" s="428" t="s">
        <v>1594</v>
      </c>
      <c r="J8" s="399"/>
    </row>
    <row r="9" spans="1:10">
      <c r="H9" s="457">
        <f>SUM(,H5)</f>
        <v>350</v>
      </c>
    </row>
    <row r="25" spans="8:8">
      <c r="H25" s="332" t="s">
        <v>3057</v>
      </c>
    </row>
  </sheetData>
  <autoFilter ref="I1:I25"/>
  <mergeCells count="6">
    <mergeCell ref="A1:J1"/>
    <mergeCell ref="A3:A8"/>
    <mergeCell ref="B3:B8"/>
    <mergeCell ref="C3:C8"/>
    <mergeCell ref="D3:D5"/>
    <mergeCell ref="D6:D7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9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G2" sqref="G1:G1048576"/>
    </sheetView>
  </sheetViews>
  <sheetFormatPr defaultColWidth="9" defaultRowHeight="14.25"/>
  <cols>
    <col min="1" max="1" width="6" style="332" customWidth="1"/>
    <col min="2" max="2" width="7" style="332" customWidth="1"/>
    <col min="3" max="3" width="6" style="332" customWidth="1"/>
    <col min="4" max="4" width="19.75" style="332" customWidth="1"/>
    <col min="5" max="5" width="61.125" style="332" customWidth="1"/>
    <col min="6" max="6" width="9" style="332"/>
    <col min="7" max="7" width="10.125" style="332" customWidth="1"/>
    <col min="8" max="8" width="11" style="332" customWidth="1"/>
    <col min="9" max="9" width="10.125" style="332" customWidth="1"/>
    <col min="10" max="10" width="13.5" style="332" customWidth="1"/>
    <col min="11" max="16384" width="9" style="332"/>
  </cols>
  <sheetData>
    <row r="1" spans="1:11" ht="20.25">
      <c r="A1" s="606" t="s">
        <v>3584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1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1">
      <c r="A3" s="608" t="s">
        <v>2287</v>
      </c>
      <c r="B3" s="608">
        <v>17</v>
      </c>
      <c r="C3" s="622">
        <v>15</v>
      </c>
      <c r="D3" s="609" t="s">
        <v>2288</v>
      </c>
      <c r="E3" s="406" t="s">
        <v>3014</v>
      </c>
      <c r="F3" s="394" t="s">
        <v>964</v>
      </c>
      <c r="G3" s="391" t="s">
        <v>2290</v>
      </c>
      <c r="H3" s="392">
        <v>325</v>
      </c>
      <c r="I3" s="392" t="s">
        <v>1590</v>
      </c>
      <c r="J3" s="408"/>
      <c r="K3" s="434"/>
    </row>
    <row r="4" spans="1:11">
      <c r="A4" s="608"/>
      <c r="B4" s="608"/>
      <c r="C4" s="622"/>
      <c r="D4" s="609"/>
      <c r="E4" s="408" t="s">
        <v>2291</v>
      </c>
      <c r="F4" s="394" t="s">
        <v>964</v>
      </c>
      <c r="G4" s="391" t="s">
        <v>2292</v>
      </c>
      <c r="H4" s="392">
        <v>375</v>
      </c>
      <c r="I4" s="392" t="s">
        <v>1590</v>
      </c>
      <c r="J4" s="408" t="s">
        <v>1631</v>
      </c>
      <c r="K4" s="434"/>
    </row>
    <row r="5" spans="1:11">
      <c r="A5" s="608"/>
      <c r="B5" s="608"/>
      <c r="C5" s="622"/>
      <c r="D5" s="609"/>
      <c r="E5" s="408" t="s">
        <v>3655</v>
      </c>
      <c r="F5" s="394" t="s">
        <v>964</v>
      </c>
      <c r="G5" s="391" t="s">
        <v>2295</v>
      </c>
      <c r="H5" s="392">
        <v>300</v>
      </c>
      <c r="I5" s="392" t="s">
        <v>1594</v>
      </c>
      <c r="J5" s="408"/>
      <c r="K5" s="434"/>
    </row>
    <row r="6" spans="1:11">
      <c r="A6" s="608"/>
      <c r="B6" s="608"/>
      <c r="C6" s="622"/>
      <c r="D6" s="609" t="s">
        <v>983</v>
      </c>
      <c r="E6" s="408" t="s">
        <v>2296</v>
      </c>
      <c r="F6" s="394" t="s">
        <v>985</v>
      </c>
      <c r="G6" s="391" t="s">
        <v>2297</v>
      </c>
      <c r="H6" s="392">
        <v>315</v>
      </c>
      <c r="I6" s="392" t="s">
        <v>1594</v>
      </c>
      <c r="J6" s="408"/>
      <c r="K6" s="434"/>
    </row>
    <row r="7" spans="1:11">
      <c r="A7" s="608"/>
      <c r="B7" s="608"/>
      <c r="C7" s="622"/>
      <c r="D7" s="609"/>
      <c r="E7" s="408" t="s">
        <v>1691</v>
      </c>
      <c r="F7" s="394" t="s">
        <v>985</v>
      </c>
      <c r="G7" s="391" t="s">
        <v>2298</v>
      </c>
      <c r="H7" s="392">
        <v>150</v>
      </c>
      <c r="I7" s="392" t="s">
        <v>1594</v>
      </c>
      <c r="J7" s="408" t="s">
        <v>2299</v>
      </c>
      <c r="K7" s="434"/>
    </row>
    <row r="8" spans="1:11">
      <c r="A8" s="608"/>
      <c r="B8" s="608"/>
      <c r="C8" s="622"/>
      <c r="D8" s="609"/>
      <c r="E8" s="394" t="s">
        <v>2300</v>
      </c>
      <c r="F8" s="394" t="s">
        <v>985</v>
      </c>
      <c r="G8" s="391" t="s">
        <v>2301</v>
      </c>
      <c r="H8" s="392">
        <v>200</v>
      </c>
      <c r="I8" s="392" t="s">
        <v>1594</v>
      </c>
      <c r="J8" s="408" t="s">
        <v>2299</v>
      </c>
      <c r="K8" s="434"/>
    </row>
    <row r="9" spans="1:11">
      <c r="A9" s="608"/>
      <c r="B9" s="608"/>
      <c r="C9" s="622"/>
      <c r="D9" s="609" t="s">
        <v>976</v>
      </c>
      <c r="E9" s="394" t="s">
        <v>2302</v>
      </c>
      <c r="F9" s="394" t="s">
        <v>977</v>
      </c>
      <c r="G9" s="391" t="s">
        <v>2303</v>
      </c>
      <c r="H9" s="392">
        <v>425</v>
      </c>
      <c r="I9" s="392" t="s">
        <v>1594</v>
      </c>
      <c r="J9" s="408"/>
      <c r="K9" s="434"/>
    </row>
    <row r="10" spans="1:11">
      <c r="A10" s="608"/>
      <c r="B10" s="608"/>
      <c r="C10" s="622"/>
      <c r="D10" s="609"/>
      <c r="E10" s="394" t="s">
        <v>2304</v>
      </c>
      <c r="F10" s="394" t="s">
        <v>977</v>
      </c>
      <c r="G10" s="391" t="s">
        <v>2305</v>
      </c>
      <c r="H10" s="392">
        <v>236</v>
      </c>
      <c r="I10" s="392" t="s">
        <v>1594</v>
      </c>
      <c r="J10" s="408"/>
      <c r="K10" s="434"/>
    </row>
    <row r="11" spans="1:11">
      <c r="A11" s="608"/>
      <c r="B11" s="608"/>
      <c r="C11" s="622"/>
      <c r="D11" s="390" t="s">
        <v>2306</v>
      </c>
      <c r="E11" s="394" t="s">
        <v>993</v>
      </c>
      <c r="F11" s="394" t="s">
        <v>994</v>
      </c>
      <c r="G11" s="403" t="s">
        <v>2307</v>
      </c>
      <c r="H11" s="396">
        <v>400</v>
      </c>
      <c r="I11" s="396" t="s">
        <v>1609</v>
      </c>
      <c r="J11" s="408"/>
      <c r="K11" s="434"/>
    </row>
    <row r="12" spans="1:11">
      <c r="A12" s="608"/>
      <c r="B12" s="608"/>
      <c r="C12" s="622"/>
      <c r="D12" s="609" t="s">
        <v>2308</v>
      </c>
      <c r="E12" s="394" t="s">
        <v>2309</v>
      </c>
      <c r="F12" s="394" t="s">
        <v>2310</v>
      </c>
      <c r="G12" s="391" t="s">
        <v>2311</v>
      </c>
      <c r="H12" s="392">
        <v>300</v>
      </c>
      <c r="I12" s="392" t="s">
        <v>1594</v>
      </c>
      <c r="J12" s="408"/>
      <c r="K12" s="434"/>
    </row>
    <row r="13" spans="1:11">
      <c r="A13" s="608"/>
      <c r="B13" s="608"/>
      <c r="C13" s="622"/>
      <c r="D13" s="609"/>
      <c r="E13" s="394" t="s">
        <v>2312</v>
      </c>
      <c r="F13" s="394" t="s">
        <v>2310</v>
      </c>
      <c r="G13" s="403" t="s">
        <v>2313</v>
      </c>
      <c r="H13" s="396">
        <v>300</v>
      </c>
      <c r="I13" s="396" t="s">
        <v>1609</v>
      </c>
      <c r="J13" s="408"/>
      <c r="K13" s="434"/>
    </row>
    <row r="14" spans="1:11">
      <c r="A14" s="608"/>
      <c r="B14" s="608"/>
      <c r="C14" s="622"/>
      <c r="D14" s="609"/>
      <c r="E14" s="394" t="s">
        <v>2314</v>
      </c>
      <c r="F14" s="394" t="s">
        <v>2310</v>
      </c>
      <c r="G14" s="391" t="s">
        <v>2315</v>
      </c>
      <c r="H14" s="392">
        <v>250</v>
      </c>
      <c r="I14" s="392" t="s">
        <v>1594</v>
      </c>
      <c r="J14" s="408"/>
      <c r="K14" s="434"/>
    </row>
    <row r="15" spans="1:11">
      <c r="A15" s="608"/>
      <c r="B15" s="608"/>
      <c r="C15" s="622"/>
      <c r="D15" s="609" t="s">
        <v>2317</v>
      </c>
      <c r="E15" s="394" t="s">
        <v>2318</v>
      </c>
      <c r="F15" s="394" t="s">
        <v>2319</v>
      </c>
      <c r="G15" s="391" t="s">
        <v>2321</v>
      </c>
      <c r="H15" s="392">
        <v>75</v>
      </c>
      <c r="I15" s="392" t="s">
        <v>1594</v>
      </c>
      <c r="J15" s="408"/>
      <c r="K15" s="434"/>
    </row>
    <row r="16" spans="1:11">
      <c r="A16" s="608"/>
      <c r="B16" s="608"/>
      <c r="C16" s="622"/>
      <c r="D16" s="609"/>
      <c r="E16" s="394" t="s">
        <v>2322</v>
      </c>
      <c r="F16" s="394" t="s">
        <v>2319</v>
      </c>
      <c r="G16" s="403" t="s">
        <v>2323</v>
      </c>
      <c r="H16" s="410">
        <v>550</v>
      </c>
      <c r="I16" s="410" t="s">
        <v>1609</v>
      </c>
      <c r="J16" s="408" t="s">
        <v>2324</v>
      </c>
      <c r="K16" s="434"/>
    </row>
    <row r="17" spans="1:11">
      <c r="A17" s="608"/>
      <c r="B17" s="608"/>
      <c r="C17" s="622"/>
      <c r="D17" s="609"/>
      <c r="E17" s="390" t="s">
        <v>2325</v>
      </c>
      <c r="F17" s="394" t="s">
        <v>2319</v>
      </c>
      <c r="G17" s="403" t="s">
        <v>2326</v>
      </c>
      <c r="H17" s="410">
        <v>0</v>
      </c>
      <c r="I17" s="410" t="s">
        <v>1609</v>
      </c>
      <c r="J17" s="408" t="s">
        <v>2324</v>
      </c>
      <c r="K17" s="434"/>
    </row>
    <row r="18" spans="1:11">
      <c r="H18" s="457">
        <f>SUM(,H16,H13,H11,H17)</f>
        <v>1250</v>
      </c>
    </row>
  </sheetData>
  <autoFilter ref="A1:J18"/>
  <mergeCells count="9">
    <mergeCell ref="A1:J1"/>
    <mergeCell ref="A3:A17"/>
    <mergeCell ref="B3:B17"/>
    <mergeCell ref="C3:C17"/>
    <mergeCell ref="D3:D5"/>
    <mergeCell ref="D6:D8"/>
    <mergeCell ref="D9:D10"/>
    <mergeCell ref="D12:D14"/>
    <mergeCell ref="D15:D17"/>
  </mergeCells>
  <phoneticPr fontId="39" type="noConversion"/>
  <pageMargins left="0.75" right="0.75" top="1" bottom="1" header="0.51180555555555596" footer="0.51180555555555596"/>
  <pageSetup paperSize="9" scale="7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2" sqref="G1:G1048576"/>
    </sheetView>
  </sheetViews>
  <sheetFormatPr defaultColWidth="9" defaultRowHeight="14.25"/>
  <cols>
    <col min="1" max="1" width="5.5" style="332" customWidth="1"/>
    <col min="2" max="2" width="5.875" style="332" customWidth="1"/>
    <col min="3" max="3" width="6.75" style="332" customWidth="1"/>
    <col min="4" max="4" width="23.125" style="332" customWidth="1"/>
    <col min="5" max="5" width="49.875" style="332" customWidth="1"/>
    <col min="6" max="6" width="8.5" style="332" customWidth="1"/>
    <col min="7" max="7" width="9.875" style="332" customWidth="1"/>
    <col min="8" max="8" width="11.625" style="332" customWidth="1"/>
    <col min="9" max="9" width="10.375" style="332" customWidth="1"/>
    <col min="10" max="10" width="14.625" style="332" customWidth="1"/>
    <col min="11" max="16384" width="9" style="332"/>
  </cols>
  <sheetData>
    <row r="1" spans="1:10" ht="20.25">
      <c r="A1" s="606" t="s">
        <v>3587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88" t="s">
        <v>1582</v>
      </c>
      <c r="B2" s="388" t="s">
        <v>1</v>
      </c>
      <c r="C2" s="388" t="s">
        <v>2</v>
      </c>
      <c r="D2" s="388" t="s">
        <v>3</v>
      </c>
      <c r="E2" s="405" t="s">
        <v>5</v>
      </c>
      <c r="F2" s="388" t="s">
        <v>6</v>
      </c>
      <c r="G2" s="388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11" t="s">
        <v>2327</v>
      </c>
      <c r="B3" s="611">
        <v>18</v>
      </c>
      <c r="C3" s="611">
        <v>18</v>
      </c>
      <c r="D3" s="623" t="s">
        <v>1011</v>
      </c>
      <c r="E3" s="470" t="s">
        <v>2328</v>
      </c>
      <c r="F3" s="406" t="s">
        <v>2329</v>
      </c>
      <c r="G3" s="403" t="s">
        <v>2330</v>
      </c>
      <c r="H3" s="396">
        <v>220</v>
      </c>
      <c r="I3" s="396" t="s">
        <v>1609</v>
      </c>
      <c r="J3" s="443"/>
    </row>
    <row r="4" spans="1:10" ht="13.5" customHeight="1">
      <c r="A4" s="611"/>
      <c r="B4" s="611"/>
      <c r="C4" s="611"/>
      <c r="D4" s="624"/>
      <c r="E4" s="470" t="s">
        <v>2331</v>
      </c>
      <c r="F4" s="406" t="s">
        <v>2329</v>
      </c>
      <c r="G4" s="391" t="s">
        <v>2332</v>
      </c>
      <c r="H4" s="392"/>
      <c r="I4" s="483" t="s">
        <v>3667</v>
      </c>
      <c r="J4" s="443"/>
    </row>
    <row r="5" spans="1:10" ht="13.5" customHeight="1">
      <c r="A5" s="611"/>
      <c r="B5" s="611"/>
      <c r="C5" s="611"/>
      <c r="D5" s="625"/>
      <c r="E5" s="470" t="s">
        <v>2333</v>
      </c>
      <c r="F5" s="406" t="s">
        <v>2329</v>
      </c>
      <c r="G5" s="391" t="s">
        <v>2334</v>
      </c>
      <c r="H5" s="392">
        <v>220</v>
      </c>
      <c r="I5" s="392" t="s">
        <v>1594</v>
      </c>
      <c r="J5" s="443"/>
    </row>
    <row r="6" spans="1:10" ht="13.5" customHeight="1">
      <c r="A6" s="611"/>
      <c r="B6" s="611"/>
      <c r="C6" s="611"/>
      <c r="D6" s="623" t="s">
        <v>3586</v>
      </c>
      <c r="E6" s="470" t="s">
        <v>3015</v>
      </c>
      <c r="F6" s="406" t="s">
        <v>1003</v>
      </c>
      <c r="G6" s="391" t="s">
        <v>2336</v>
      </c>
      <c r="H6" s="392">
        <v>200</v>
      </c>
      <c r="I6" s="392" t="s">
        <v>1594</v>
      </c>
      <c r="J6" s="443"/>
    </row>
    <row r="7" spans="1:10">
      <c r="A7" s="611"/>
      <c r="B7" s="611"/>
      <c r="C7" s="611"/>
      <c r="D7" s="624"/>
      <c r="E7" s="470" t="s">
        <v>3016</v>
      </c>
      <c r="F7" s="406" t="s">
        <v>1003</v>
      </c>
      <c r="G7" s="403" t="s">
        <v>2338</v>
      </c>
      <c r="H7" s="396">
        <v>300</v>
      </c>
      <c r="I7" s="396" t="s">
        <v>1609</v>
      </c>
      <c r="J7" s="443"/>
    </row>
    <row r="8" spans="1:10">
      <c r="A8" s="611"/>
      <c r="B8" s="611"/>
      <c r="C8" s="611"/>
      <c r="D8" s="625"/>
      <c r="E8" s="470" t="s">
        <v>3616</v>
      </c>
      <c r="F8" s="406" t="s">
        <v>1003</v>
      </c>
      <c r="G8" s="403" t="s">
        <v>2340</v>
      </c>
      <c r="H8" s="396">
        <v>500</v>
      </c>
      <c r="I8" s="396" t="s">
        <v>1609</v>
      </c>
      <c r="J8" s="443"/>
    </row>
    <row r="9" spans="1:10">
      <c r="A9" s="611"/>
      <c r="B9" s="611"/>
      <c r="C9" s="611"/>
      <c r="D9" s="613" t="s">
        <v>2341</v>
      </c>
      <c r="E9" s="470" t="s">
        <v>2342</v>
      </c>
      <c r="F9" s="406" t="s">
        <v>2343</v>
      </c>
      <c r="G9" s="391" t="s">
        <v>2344</v>
      </c>
      <c r="H9" s="392">
        <v>300</v>
      </c>
      <c r="I9" s="392" t="s">
        <v>1594</v>
      </c>
      <c r="J9" s="443"/>
    </row>
    <row r="10" spans="1:10">
      <c r="A10" s="611"/>
      <c r="B10" s="611"/>
      <c r="C10" s="611"/>
      <c r="D10" s="613"/>
      <c r="E10" s="470" t="s">
        <v>2345</v>
      </c>
      <c r="F10" s="406" t="s">
        <v>2343</v>
      </c>
      <c r="G10" s="391" t="s">
        <v>2346</v>
      </c>
      <c r="H10" s="392"/>
      <c r="I10" s="483" t="s">
        <v>3667</v>
      </c>
      <c r="J10" s="443"/>
    </row>
    <row r="11" spans="1:10">
      <c r="A11" s="611"/>
      <c r="B11" s="611"/>
      <c r="C11" s="611"/>
      <c r="D11" s="613"/>
      <c r="E11" s="470" t="s">
        <v>2347</v>
      </c>
      <c r="F11" s="406" t="s">
        <v>2343</v>
      </c>
      <c r="G11" s="391" t="s">
        <v>2348</v>
      </c>
      <c r="H11" s="392"/>
      <c r="I11" s="483" t="s">
        <v>3667</v>
      </c>
      <c r="J11" s="443"/>
    </row>
    <row r="12" spans="1:10">
      <c r="A12" s="611"/>
      <c r="B12" s="611"/>
      <c r="C12" s="611"/>
      <c r="D12" s="613" t="s">
        <v>1045</v>
      </c>
      <c r="E12" s="470" t="s">
        <v>3017</v>
      </c>
      <c r="F12" s="442" t="s">
        <v>2350</v>
      </c>
      <c r="G12" s="391" t="s">
        <v>2351</v>
      </c>
      <c r="H12" s="392"/>
      <c r="I12" s="483" t="s">
        <v>3667</v>
      </c>
      <c r="J12" s="443"/>
    </row>
    <row r="13" spans="1:10">
      <c r="A13" s="611"/>
      <c r="B13" s="611"/>
      <c r="C13" s="611"/>
      <c r="D13" s="613"/>
      <c r="E13" s="470" t="s">
        <v>2352</v>
      </c>
      <c r="F13" s="442" t="s">
        <v>2350</v>
      </c>
      <c r="G13" s="403" t="s">
        <v>2353</v>
      </c>
      <c r="H13" s="396">
        <v>200</v>
      </c>
      <c r="I13" s="396" t="s">
        <v>1609</v>
      </c>
      <c r="J13" s="443"/>
    </row>
    <row r="14" spans="1:10">
      <c r="A14" s="611"/>
      <c r="B14" s="611"/>
      <c r="C14" s="611"/>
      <c r="D14" s="613"/>
      <c r="E14" s="470" t="s">
        <v>2354</v>
      </c>
      <c r="F14" s="442" t="s">
        <v>2350</v>
      </c>
      <c r="G14" s="391" t="s">
        <v>2355</v>
      </c>
      <c r="H14" s="392">
        <v>250</v>
      </c>
      <c r="I14" s="392" t="s">
        <v>1594</v>
      </c>
      <c r="J14" s="443"/>
    </row>
    <row r="15" spans="1:10">
      <c r="A15" s="611"/>
      <c r="B15" s="611"/>
      <c r="C15" s="611"/>
      <c r="D15" s="613"/>
      <c r="E15" s="470" t="s">
        <v>3018</v>
      </c>
      <c r="F15" s="442" t="s">
        <v>2350</v>
      </c>
      <c r="G15" s="391" t="s">
        <v>2357</v>
      </c>
      <c r="H15" s="392"/>
      <c r="I15" s="483" t="s">
        <v>3667</v>
      </c>
      <c r="J15" s="443"/>
    </row>
    <row r="16" spans="1:10">
      <c r="A16" s="611"/>
      <c r="B16" s="611"/>
      <c r="C16" s="611"/>
      <c r="D16" s="613" t="s">
        <v>1033</v>
      </c>
      <c r="E16" s="470" t="s">
        <v>2358</v>
      </c>
      <c r="F16" s="406" t="s">
        <v>2359</v>
      </c>
      <c r="G16" s="403" t="s">
        <v>2360</v>
      </c>
      <c r="H16" s="396">
        <v>275</v>
      </c>
      <c r="I16" s="396" t="s">
        <v>1609</v>
      </c>
      <c r="J16" s="443"/>
    </row>
    <row r="17" spans="1:10">
      <c r="A17" s="611"/>
      <c r="B17" s="611"/>
      <c r="C17" s="611"/>
      <c r="D17" s="613"/>
      <c r="E17" s="470" t="s">
        <v>2361</v>
      </c>
      <c r="F17" s="406" t="s">
        <v>2359</v>
      </c>
      <c r="G17" s="391" t="s">
        <v>2362</v>
      </c>
      <c r="H17" s="392">
        <v>300</v>
      </c>
      <c r="I17" s="392" t="s">
        <v>1594</v>
      </c>
      <c r="J17" s="443"/>
    </row>
    <row r="18" spans="1:10">
      <c r="A18" s="611"/>
      <c r="B18" s="611"/>
      <c r="C18" s="611"/>
      <c r="D18" s="613" t="s">
        <v>2363</v>
      </c>
      <c r="E18" s="470" t="s">
        <v>38</v>
      </c>
      <c r="F18" s="406" t="s">
        <v>1013</v>
      </c>
      <c r="G18" s="403" t="s">
        <v>2364</v>
      </c>
      <c r="H18" s="396">
        <v>250</v>
      </c>
      <c r="I18" s="396" t="s">
        <v>1609</v>
      </c>
      <c r="J18" s="443"/>
    </row>
    <row r="19" spans="1:10">
      <c r="A19" s="611"/>
      <c r="B19" s="611"/>
      <c r="C19" s="611"/>
      <c r="D19" s="613"/>
      <c r="E19" s="470" t="s">
        <v>3019</v>
      </c>
      <c r="F19" s="406" t="s">
        <v>1013</v>
      </c>
      <c r="G19" s="391" t="s">
        <v>2366</v>
      </c>
      <c r="H19" s="392">
        <v>500</v>
      </c>
      <c r="I19" s="392" t="s">
        <v>1594</v>
      </c>
      <c r="J19" s="443"/>
    </row>
    <row r="20" spans="1:10">
      <c r="A20" s="611"/>
      <c r="B20" s="611"/>
      <c r="C20" s="611"/>
      <c r="D20" s="613"/>
      <c r="E20" s="470" t="s">
        <v>2367</v>
      </c>
      <c r="F20" s="406" t="s">
        <v>1013</v>
      </c>
      <c r="G20" s="403" t="s">
        <v>2368</v>
      </c>
      <c r="H20" s="396">
        <v>175</v>
      </c>
      <c r="I20" s="396" t="s">
        <v>1609</v>
      </c>
      <c r="J20" s="443"/>
    </row>
    <row r="21" spans="1:10">
      <c r="H21" s="457">
        <f>SUM(,H20,H18,H16,H13,H8,H7,H3)</f>
        <v>1920</v>
      </c>
    </row>
  </sheetData>
  <autoFilter ref="A1:J21"/>
  <mergeCells count="10">
    <mergeCell ref="A1:J1"/>
    <mergeCell ref="A3:A20"/>
    <mergeCell ref="B3:B20"/>
    <mergeCell ref="C3:C20"/>
    <mergeCell ref="D9:D11"/>
    <mergeCell ref="D12:D15"/>
    <mergeCell ref="D16:D17"/>
    <mergeCell ref="D18:D20"/>
    <mergeCell ref="D3:D5"/>
    <mergeCell ref="D6:D8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workbookViewId="0">
      <selection activeCell="G2" sqref="G1:G1048576"/>
    </sheetView>
  </sheetViews>
  <sheetFormatPr defaultColWidth="9" defaultRowHeight="14.25"/>
  <cols>
    <col min="1" max="1" width="7.625" style="332" customWidth="1"/>
    <col min="2" max="2" width="6" style="332" customWidth="1"/>
    <col min="3" max="3" width="6.25" style="332" customWidth="1"/>
    <col min="4" max="4" width="13" style="332" customWidth="1"/>
    <col min="5" max="5" width="37.625" style="332" customWidth="1"/>
    <col min="6" max="6" width="7.875" style="332" customWidth="1"/>
    <col min="7" max="7" width="8.375" style="332" customWidth="1"/>
    <col min="8" max="8" width="11.625" style="332" customWidth="1"/>
    <col min="9" max="9" width="10.75" style="332" customWidth="1"/>
    <col min="10" max="10" width="11.125" style="332" customWidth="1"/>
    <col min="11" max="16384" width="9" style="332"/>
  </cols>
  <sheetData>
    <row r="1" spans="1:10" ht="20.25">
      <c r="A1" s="606" t="s">
        <v>3588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425" t="s">
        <v>3617</v>
      </c>
      <c r="H2" s="426" t="s">
        <v>3054</v>
      </c>
      <c r="I2" s="426" t="s">
        <v>12</v>
      </c>
      <c r="J2" s="388" t="s">
        <v>13</v>
      </c>
    </row>
    <row r="3" spans="1:10">
      <c r="A3" s="608" t="s">
        <v>2369</v>
      </c>
      <c r="B3" s="608">
        <v>2</v>
      </c>
      <c r="C3" s="608">
        <v>2</v>
      </c>
      <c r="D3" s="626" t="s">
        <v>2370</v>
      </c>
      <c r="E3" s="390" t="s">
        <v>2371</v>
      </c>
      <c r="F3" s="390" t="s">
        <v>1058</v>
      </c>
      <c r="G3" s="403" t="s">
        <v>2373</v>
      </c>
      <c r="H3" s="396">
        <v>225</v>
      </c>
      <c r="I3" s="396" t="s">
        <v>1609</v>
      </c>
      <c r="J3" s="392"/>
    </row>
    <row r="4" spans="1:10">
      <c r="A4" s="608"/>
      <c r="B4" s="608"/>
      <c r="C4" s="608"/>
      <c r="D4" s="627"/>
      <c r="E4" s="394" t="s">
        <v>2374</v>
      </c>
      <c r="F4" s="394" t="s">
        <v>1058</v>
      </c>
      <c r="G4" s="403" t="s">
        <v>2375</v>
      </c>
      <c r="H4" s="410">
        <v>200</v>
      </c>
      <c r="I4" s="410" t="s">
        <v>1609</v>
      </c>
      <c r="J4" s="417"/>
    </row>
    <row r="5" spans="1:10">
      <c r="H5" s="457">
        <f>SUM(,H4,H3)</f>
        <v>425</v>
      </c>
    </row>
  </sheetData>
  <mergeCells count="5">
    <mergeCell ref="A1:J1"/>
    <mergeCell ref="A3:A4"/>
    <mergeCell ref="B3:B4"/>
    <mergeCell ref="C3:C4"/>
    <mergeCell ref="D3:D4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G2" sqref="G1:G1048576"/>
    </sheetView>
  </sheetViews>
  <sheetFormatPr defaultColWidth="9" defaultRowHeight="14.25"/>
  <cols>
    <col min="1" max="2" width="5.25" style="332" customWidth="1"/>
    <col min="3" max="3" width="5.625" style="332" customWidth="1"/>
    <col min="4" max="4" width="13.75" style="332" customWidth="1"/>
    <col min="5" max="5" width="36.875" style="332" customWidth="1"/>
    <col min="6" max="6" width="6.875" style="332" customWidth="1"/>
    <col min="7" max="7" width="8.875" style="332" customWidth="1"/>
    <col min="8" max="8" width="9.875" style="332" customWidth="1"/>
    <col min="9" max="9" width="9.625" style="332" customWidth="1"/>
    <col min="10" max="10" width="23.875" style="332" customWidth="1"/>
    <col min="11" max="16384" width="9" style="332"/>
  </cols>
  <sheetData>
    <row r="1" spans="1:10" ht="20.25">
      <c r="A1" s="606" t="s">
        <v>3589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73" t="s">
        <v>5</v>
      </c>
      <c r="F2" s="397" t="s">
        <v>6</v>
      </c>
      <c r="G2" s="473" t="s">
        <v>3615</v>
      </c>
      <c r="H2" s="472" t="s">
        <v>3054</v>
      </c>
      <c r="I2" s="472" t="s">
        <v>12</v>
      </c>
      <c r="J2" s="472" t="s">
        <v>13</v>
      </c>
    </row>
    <row r="3" spans="1:10">
      <c r="A3" s="608" t="s">
        <v>2376</v>
      </c>
      <c r="B3" s="608">
        <v>15</v>
      </c>
      <c r="C3" s="608">
        <v>15</v>
      </c>
      <c r="D3" s="471" t="s">
        <v>3631</v>
      </c>
      <c r="E3" s="471" t="s">
        <v>34</v>
      </c>
      <c r="F3" s="471" t="s">
        <v>1085</v>
      </c>
      <c r="G3" s="391" t="s">
        <v>2377</v>
      </c>
      <c r="H3" s="408"/>
      <c r="I3" s="483" t="s">
        <v>3667</v>
      </c>
      <c r="J3" s="408"/>
    </row>
    <row r="4" spans="1:10">
      <c r="A4" s="608"/>
      <c r="B4" s="608"/>
      <c r="C4" s="608"/>
      <c r="D4" s="609" t="s">
        <v>3632</v>
      </c>
      <c r="E4" s="474" t="s">
        <v>3656</v>
      </c>
      <c r="F4" s="474" t="s">
        <v>2379</v>
      </c>
      <c r="G4" s="403" t="s">
        <v>2381</v>
      </c>
      <c r="H4" s="410">
        <v>100</v>
      </c>
      <c r="I4" s="410" t="s">
        <v>1609</v>
      </c>
      <c r="J4" s="408"/>
    </row>
    <row r="5" spans="1:10">
      <c r="A5" s="608"/>
      <c r="B5" s="608"/>
      <c r="C5" s="608"/>
      <c r="D5" s="609"/>
      <c r="E5" s="474" t="s">
        <v>2382</v>
      </c>
      <c r="F5" s="474" t="s">
        <v>2379</v>
      </c>
      <c r="G5" s="403" t="s">
        <v>2383</v>
      </c>
      <c r="H5" s="410">
        <v>60</v>
      </c>
      <c r="I5" s="410" t="s">
        <v>1609</v>
      </c>
      <c r="J5" s="408" t="s">
        <v>1617</v>
      </c>
    </row>
    <row r="6" spans="1:10">
      <c r="A6" s="608"/>
      <c r="B6" s="608"/>
      <c r="C6" s="608"/>
      <c r="D6" s="609" t="s">
        <v>3633</v>
      </c>
      <c r="E6" s="474" t="s">
        <v>3653</v>
      </c>
      <c r="F6" s="474" t="s">
        <v>2386</v>
      </c>
      <c r="G6" s="391" t="s">
        <v>2388</v>
      </c>
      <c r="H6" s="408"/>
      <c r="I6" s="483" t="s">
        <v>3667</v>
      </c>
      <c r="J6" s="408"/>
    </row>
    <row r="7" spans="1:10" ht="14.25" customHeight="1">
      <c r="A7" s="608"/>
      <c r="B7" s="608"/>
      <c r="C7" s="608"/>
      <c r="D7" s="609"/>
      <c r="E7" s="474" t="s">
        <v>2389</v>
      </c>
      <c r="F7" s="474" t="s">
        <v>2386</v>
      </c>
      <c r="G7" s="403" t="s">
        <v>2390</v>
      </c>
      <c r="H7" s="410">
        <v>40</v>
      </c>
      <c r="I7" s="410" t="s">
        <v>1609</v>
      </c>
      <c r="J7" s="408" t="s">
        <v>3532</v>
      </c>
    </row>
    <row r="8" spans="1:10">
      <c r="A8" s="608"/>
      <c r="B8" s="608"/>
      <c r="C8" s="608"/>
      <c r="D8" s="609"/>
      <c r="E8" s="474" t="s">
        <v>2391</v>
      </c>
      <c r="F8" s="474" t="s">
        <v>2386</v>
      </c>
      <c r="G8" s="403" t="s">
        <v>3657</v>
      </c>
      <c r="H8" s="410">
        <v>175</v>
      </c>
      <c r="I8" s="410" t="s">
        <v>1609</v>
      </c>
      <c r="J8" s="408"/>
    </row>
    <row r="9" spans="1:10">
      <c r="A9" s="608"/>
      <c r="B9" s="608"/>
      <c r="C9" s="608"/>
      <c r="D9" s="471" t="s">
        <v>3634</v>
      </c>
      <c r="E9" s="474" t="s">
        <v>2393</v>
      </c>
      <c r="F9" s="474" t="s">
        <v>1073</v>
      </c>
      <c r="G9" s="403" t="s">
        <v>2394</v>
      </c>
      <c r="H9" s="410">
        <v>275</v>
      </c>
      <c r="I9" s="410" t="s">
        <v>1609</v>
      </c>
      <c r="J9" s="408"/>
    </row>
    <row r="10" spans="1:10">
      <c r="A10" s="608"/>
      <c r="B10" s="608"/>
      <c r="C10" s="608"/>
      <c r="D10" s="609" t="s">
        <v>3635</v>
      </c>
      <c r="E10" s="474" t="s">
        <v>2395</v>
      </c>
      <c r="F10" s="474" t="s">
        <v>2396</v>
      </c>
      <c r="G10" s="391" t="s">
        <v>2398</v>
      </c>
      <c r="H10" s="392">
        <v>200</v>
      </c>
      <c r="I10" s="392" t="s">
        <v>1594</v>
      </c>
      <c r="J10" s="408"/>
    </row>
    <row r="11" spans="1:10">
      <c r="A11" s="608"/>
      <c r="B11" s="608"/>
      <c r="C11" s="608"/>
      <c r="D11" s="609"/>
      <c r="E11" s="474" t="s">
        <v>1691</v>
      </c>
      <c r="F11" s="474" t="s">
        <v>2396</v>
      </c>
      <c r="G11" s="391" t="s">
        <v>2399</v>
      </c>
      <c r="H11" s="408">
        <v>300</v>
      </c>
      <c r="I11" s="408" t="s">
        <v>1590</v>
      </c>
      <c r="J11" s="408" t="s">
        <v>1635</v>
      </c>
    </row>
    <row r="12" spans="1:10" ht="30" customHeight="1">
      <c r="A12" s="608"/>
      <c r="B12" s="608"/>
      <c r="C12" s="608"/>
      <c r="D12" s="609"/>
      <c r="E12" s="474" t="s">
        <v>2400</v>
      </c>
      <c r="F12" s="474" t="s">
        <v>2396</v>
      </c>
      <c r="G12" s="403" t="s">
        <v>2401</v>
      </c>
      <c r="H12" s="410">
        <v>200</v>
      </c>
      <c r="I12" s="410" t="s">
        <v>1609</v>
      </c>
      <c r="J12" s="409" t="s">
        <v>3651</v>
      </c>
    </row>
    <row r="13" spans="1:10">
      <c r="A13" s="608"/>
      <c r="B13" s="608"/>
      <c r="C13" s="608"/>
      <c r="D13" s="609"/>
      <c r="E13" s="474" t="s">
        <v>2402</v>
      </c>
      <c r="F13" s="474" t="s">
        <v>2396</v>
      </c>
      <c r="G13" s="391" t="s">
        <v>2403</v>
      </c>
      <c r="H13" s="408"/>
      <c r="I13" s="483" t="s">
        <v>3667</v>
      </c>
      <c r="J13" s="408"/>
    </row>
    <row r="14" spans="1:10">
      <c r="A14" s="608"/>
      <c r="B14" s="608"/>
      <c r="C14" s="608"/>
      <c r="D14" s="609" t="s">
        <v>3636</v>
      </c>
      <c r="E14" s="474" t="s">
        <v>2405</v>
      </c>
      <c r="F14" s="474" t="s">
        <v>2406</v>
      </c>
      <c r="G14" s="403" t="s">
        <v>2408</v>
      </c>
      <c r="H14" s="410">
        <v>300</v>
      </c>
      <c r="I14" s="410" t="s">
        <v>1609</v>
      </c>
      <c r="J14" s="408"/>
    </row>
    <row r="15" spans="1:10">
      <c r="A15" s="608"/>
      <c r="B15" s="608"/>
      <c r="C15" s="608"/>
      <c r="D15" s="609"/>
      <c r="E15" s="474" t="s">
        <v>2409</v>
      </c>
      <c r="F15" s="474" t="s">
        <v>2406</v>
      </c>
      <c r="G15" s="403" t="s">
        <v>2410</v>
      </c>
      <c r="H15" s="410">
        <v>200</v>
      </c>
      <c r="I15" s="410" t="s">
        <v>1609</v>
      </c>
      <c r="J15" s="408"/>
    </row>
    <row r="16" spans="1:10">
      <c r="A16" s="608"/>
      <c r="B16" s="608"/>
      <c r="C16" s="608"/>
      <c r="D16" s="609"/>
      <c r="E16" s="474" t="s">
        <v>2411</v>
      </c>
      <c r="F16" s="474" t="s">
        <v>2406</v>
      </c>
      <c r="G16" s="403" t="s">
        <v>2412</v>
      </c>
      <c r="H16" s="410">
        <v>200</v>
      </c>
      <c r="I16" s="410" t="s">
        <v>1609</v>
      </c>
      <c r="J16" s="408"/>
    </row>
    <row r="17" spans="1:10">
      <c r="A17" s="608"/>
      <c r="B17" s="608"/>
      <c r="C17" s="608"/>
      <c r="D17" s="609"/>
      <c r="E17" s="474" t="s">
        <v>3020</v>
      </c>
      <c r="F17" s="474" t="s">
        <v>2406</v>
      </c>
      <c r="G17" s="403" t="s">
        <v>2414</v>
      </c>
      <c r="H17" s="410">
        <v>300</v>
      </c>
      <c r="I17" s="410" t="s">
        <v>1609</v>
      </c>
      <c r="J17" s="408"/>
    </row>
    <row r="18" spans="1:10">
      <c r="H18" s="457">
        <f>SUM(H14:H17,H12,H9,H8,H7,H5,H4)</f>
        <v>1850</v>
      </c>
    </row>
  </sheetData>
  <autoFilter ref="A1:J18"/>
  <mergeCells count="8">
    <mergeCell ref="A1:J1"/>
    <mergeCell ref="A3:A17"/>
    <mergeCell ref="B3:B17"/>
    <mergeCell ref="C3:C17"/>
    <mergeCell ref="D4:D5"/>
    <mergeCell ref="D6:D8"/>
    <mergeCell ref="D10:D13"/>
    <mergeCell ref="D14:D17"/>
  </mergeCells>
  <phoneticPr fontId="39" type="noConversion"/>
  <pageMargins left="0.74791666666666701" right="0.15625" top="0.98402777777777795" bottom="0.98402777777777795" header="0.51180555555555596" footer="0.51180555555555596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6"/>
  <sheetViews>
    <sheetView workbookViewId="0">
      <selection activeCell="G2" sqref="G1:G1048576"/>
    </sheetView>
  </sheetViews>
  <sheetFormatPr defaultColWidth="9" defaultRowHeight="13.5"/>
  <cols>
    <col min="1" max="1" width="6.625" customWidth="1"/>
    <col min="2" max="2" width="5.375" customWidth="1"/>
    <col min="3" max="3" width="5.75" customWidth="1"/>
    <col min="4" max="4" width="24.5" customWidth="1"/>
    <col min="5" max="5" width="28.625" customWidth="1"/>
    <col min="7" max="7" width="10.5" customWidth="1"/>
    <col min="8" max="8" width="12.25" customWidth="1"/>
    <col min="9" max="9" width="10.375" customWidth="1"/>
    <col min="10" max="10" width="13.625" customWidth="1"/>
  </cols>
  <sheetData>
    <row r="1" spans="1:10" ht="20.25">
      <c r="A1" s="606" t="s">
        <v>3669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81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2415</v>
      </c>
      <c r="B3" s="608">
        <v>3</v>
      </c>
      <c r="C3" s="608">
        <v>3</v>
      </c>
      <c r="D3" s="480" t="s">
        <v>2416</v>
      </c>
      <c r="E3" s="480" t="s">
        <v>2417</v>
      </c>
      <c r="F3" s="480" t="s">
        <v>2418</v>
      </c>
      <c r="G3" s="391" t="s">
        <v>2420</v>
      </c>
      <c r="H3" s="408">
        <v>600</v>
      </c>
      <c r="I3" s="408" t="s">
        <v>1590</v>
      </c>
      <c r="J3" s="408" t="s">
        <v>1631</v>
      </c>
    </row>
    <row r="4" spans="1:10">
      <c r="A4" s="608"/>
      <c r="B4" s="608"/>
      <c r="C4" s="608"/>
      <c r="D4" s="480" t="s">
        <v>2421</v>
      </c>
      <c r="E4" s="482" t="s">
        <v>2422</v>
      </c>
      <c r="F4" s="482" t="s">
        <v>3670</v>
      </c>
      <c r="G4" s="448" t="s">
        <v>2425</v>
      </c>
      <c r="H4" s="479">
        <v>300</v>
      </c>
      <c r="I4" s="479" t="s">
        <v>1594</v>
      </c>
      <c r="J4" s="476"/>
    </row>
    <row r="5" spans="1:10">
      <c r="A5" s="608"/>
      <c r="B5" s="608"/>
      <c r="C5" s="608"/>
      <c r="D5" s="480" t="s">
        <v>2421</v>
      </c>
      <c r="E5" s="482" t="s">
        <v>1691</v>
      </c>
      <c r="F5" s="482" t="s">
        <v>2423</v>
      </c>
      <c r="G5" s="448" t="s">
        <v>2426</v>
      </c>
      <c r="H5" s="479">
        <v>600</v>
      </c>
      <c r="I5" s="479" t="s">
        <v>1594</v>
      </c>
      <c r="J5" s="476" t="s">
        <v>2427</v>
      </c>
    </row>
    <row r="6" spans="1:10">
      <c r="G6" s="145"/>
      <c r="H6" s="486">
        <f>SUM(H4,H5)</f>
        <v>900</v>
      </c>
      <c r="I6" s="145"/>
    </row>
  </sheetData>
  <autoFilter ref="A2:J6"/>
  <mergeCells count="4">
    <mergeCell ref="A1:J1"/>
    <mergeCell ref="A3:A5"/>
    <mergeCell ref="B3:B5"/>
    <mergeCell ref="C3:C5"/>
  </mergeCells>
  <phoneticPr fontId="39" type="noConversion"/>
  <pageMargins left="0.74791666666666701" right="0.35416666666666702" top="0.98402777777777795" bottom="0.98402777777777795" header="0.51180555555555596" footer="0.51180555555555596"/>
  <pageSetup paperSize="9" scale="9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G2" sqref="G1:G1048576"/>
    </sheetView>
  </sheetViews>
  <sheetFormatPr defaultColWidth="9" defaultRowHeight="14.25"/>
  <cols>
    <col min="1" max="1" width="6.125" style="332" customWidth="1"/>
    <col min="2" max="2" width="5" style="332" customWidth="1"/>
    <col min="3" max="3" width="5.625" style="332" customWidth="1"/>
    <col min="4" max="4" width="25.625" style="332" customWidth="1"/>
    <col min="5" max="5" width="41.125" style="332" customWidth="1"/>
    <col min="6" max="6" width="9" style="332"/>
    <col min="7" max="7" width="10.25" style="332" customWidth="1"/>
    <col min="8" max="8" width="10.75" style="332" customWidth="1"/>
    <col min="9" max="9" width="10" style="332" customWidth="1"/>
    <col min="10" max="10" width="24.25" style="332" customWidth="1"/>
    <col min="11" max="16384" width="9" style="332"/>
  </cols>
  <sheetData>
    <row r="1" spans="1:10" ht="20.25">
      <c r="A1" s="606" t="s">
        <v>3590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397" t="s">
        <v>3618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2429</v>
      </c>
      <c r="B3" s="608">
        <v>12</v>
      </c>
      <c r="C3" s="608">
        <v>12</v>
      </c>
      <c r="D3" s="609" t="s">
        <v>1130</v>
      </c>
      <c r="E3" s="390" t="s">
        <v>1691</v>
      </c>
      <c r="F3" s="467" t="s">
        <v>3644</v>
      </c>
      <c r="G3" s="391" t="s">
        <v>2432</v>
      </c>
      <c r="H3" s="392">
        <v>0</v>
      </c>
      <c r="I3" s="392" t="s">
        <v>1594</v>
      </c>
      <c r="J3" s="392" t="s">
        <v>2433</v>
      </c>
    </row>
    <row r="4" spans="1:10">
      <c r="A4" s="608"/>
      <c r="B4" s="608"/>
      <c r="C4" s="608"/>
      <c r="D4" s="609"/>
      <c r="E4" s="394" t="s">
        <v>2434</v>
      </c>
      <c r="F4" s="467" t="s">
        <v>3645</v>
      </c>
      <c r="G4" s="391" t="s">
        <v>2435</v>
      </c>
      <c r="H4" s="392"/>
      <c r="I4" s="483" t="s">
        <v>3667</v>
      </c>
      <c r="J4" s="392"/>
    </row>
    <row r="5" spans="1:10">
      <c r="A5" s="608"/>
      <c r="B5" s="608"/>
      <c r="C5" s="608"/>
      <c r="D5" s="609"/>
      <c r="E5" s="394" t="s">
        <v>1136</v>
      </c>
      <c r="F5" s="467" t="s">
        <v>3645</v>
      </c>
      <c r="G5" s="391" t="s">
        <v>2436</v>
      </c>
      <c r="H5" s="392"/>
      <c r="I5" s="483" t="s">
        <v>3667</v>
      </c>
      <c r="J5" s="392"/>
    </row>
    <row r="6" spans="1:10" ht="13.5" customHeight="1">
      <c r="A6" s="608"/>
      <c r="B6" s="608"/>
      <c r="C6" s="608"/>
      <c r="D6" s="626" t="s">
        <v>1138</v>
      </c>
      <c r="E6" s="394" t="s">
        <v>2437</v>
      </c>
      <c r="F6" s="468" t="s">
        <v>1140</v>
      </c>
      <c r="G6" s="391" t="s">
        <v>2439</v>
      </c>
      <c r="H6" s="392"/>
      <c r="I6" s="483" t="s">
        <v>3667</v>
      </c>
      <c r="J6" s="392"/>
    </row>
    <row r="7" spans="1:10">
      <c r="A7" s="608"/>
      <c r="B7" s="608"/>
      <c r="C7" s="608"/>
      <c r="D7" s="628"/>
      <c r="E7" s="394" t="s">
        <v>2440</v>
      </c>
      <c r="F7" s="468" t="s">
        <v>1140</v>
      </c>
      <c r="G7" s="403" t="s">
        <v>2441</v>
      </c>
      <c r="H7" s="396">
        <v>300</v>
      </c>
      <c r="I7" s="396" t="s">
        <v>1609</v>
      </c>
      <c r="J7" s="392"/>
    </row>
    <row r="8" spans="1:10">
      <c r="A8" s="608"/>
      <c r="B8" s="608"/>
      <c r="C8" s="608"/>
      <c r="D8" s="627"/>
      <c r="E8" s="394" t="s">
        <v>2442</v>
      </c>
      <c r="F8" s="468" t="s">
        <v>1140</v>
      </c>
      <c r="G8" s="403" t="s">
        <v>2443</v>
      </c>
      <c r="H8" s="396">
        <v>200</v>
      </c>
      <c r="I8" s="396" t="s">
        <v>1609</v>
      </c>
      <c r="J8" s="392"/>
    </row>
    <row r="9" spans="1:10">
      <c r="A9" s="608"/>
      <c r="B9" s="608"/>
      <c r="C9" s="608"/>
      <c r="D9" s="626" t="s">
        <v>1124</v>
      </c>
      <c r="E9" s="394" t="s">
        <v>2444</v>
      </c>
      <c r="F9" s="468" t="s">
        <v>2445</v>
      </c>
      <c r="G9" s="403" t="s">
        <v>2447</v>
      </c>
      <c r="H9" s="396">
        <v>160</v>
      </c>
      <c r="I9" s="396" t="s">
        <v>1609</v>
      </c>
      <c r="J9" s="392"/>
    </row>
    <row r="10" spans="1:10" ht="13.5" customHeight="1">
      <c r="A10" s="608"/>
      <c r="B10" s="608"/>
      <c r="C10" s="608"/>
      <c r="D10" s="628"/>
      <c r="E10" s="394" t="s">
        <v>1121</v>
      </c>
      <c r="F10" s="468" t="s">
        <v>2445</v>
      </c>
      <c r="G10" s="391" t="s">
        <v>2448</v>
      </c>
      <c r="H10" s="392">
        <v>400</v>
      </c>
      <c r="I10" s="392" t="s">
        <v>1594</v>
      </c>
      <c r="J10" s="392" t="s">
        <v>2449</v>
      </c>
    </row>
    <row r="11" spans="1:10" ht="13.5" customHeight="1">
      <c r="A11" s="608"/>
      <c r="B11" s="608"/>
      <c r="C11" s="608"/>
      <c r="D11" s="627"/>
      <c r="E11" s="394" t="s">
        <v>2450</v>
      </c>
      <c r="F11" s="468" t="s">
        <v>2445</v>
      </c>
      <c r="G11" s="391" t="s">
        <v>2451</v>
      </c>
      <c r="H11" s="392"/>
      <c r="I11" s="483" t="s">
        <v>3667</v>
      </c>
      <c r="J11" s="392"/>
    </row>
    <row r="12" spans="1:10">
      <c r="A12" s="608"/>
      <c r="B12" s="608"/>
      <c r="C12" s="608"/>
      <c r="D12" s="609" t="s">
        <v>2452</v>
      </c>
      <c r="E12" s="394" t="s">
        <v>2453</v>
      </c>
      <c r="F12" s="468" t="s">
        <v>3646</v>
      </c>
      <c r="G12" s="391" t="s">
        <v>2456</v>
      </c>
      <c r="H12" s="392"/>
      <c r="I12" s="483" t="s">
        <v>3667</v>
      </c>
      <c r="J12" s="392"/>
    </row>
    <row r="13" spans="1:10">
      <c r="A13" s="608"/>
      <c r="B13" s="608"/>
      <c r="C13" s="608"/>
      <c r="D13" s="609"/>
      <c r="E13" s="394" t="s">
        <v>2457</v>
      </c>
      <c r="F13" s="468" t="s">
        <v>3647</v>
      </c>
      <c r="G13" s="391" t="s">
        <v>2458</v>
      </c>
      <c r="H13" s="392">
        <v>0</v>
      </c>
      <c r="I13" s="392" t="s">
        <v>1594</v>
      </c>
      <c r="J13" s="392" t="s">
        <v>2433</v>
      </c>
    </row>
    <row r="14" spans="1:10">
      <c r="A14" s="608"/>
      <c r="B14" s="608"/>
      <c r="C14" s="608"/>
      <c r="D14" s="609"/>
      <c r="E14" s="394" t="s">
        <v>2460</v>
      </c>
      <c r="F14" s="468" t="s">
        <v>3647</v>
      </c>
      <c r="G14" s="391" t="s">
        <v>2461</v>
      </c>
      <c r="H14" s="392"/>
      <c r="I14" s="483" t="s">
        <v>3667</v>
      </c>
      <c r="J14" s="392"/>
    </row>
    <row r="15" spans="1:10">
      <c r="H15" s="457">
        <f>SUM(,H9,H8,H7)</f>
        <v>660</v>
      </c>
    </row>
  </sheetData>
  <autoFilter ref="I1:I15"/>
  <mergeCells count="8">
    <mergeCell ref="A1:J1"/>
    <mergeCell ref="A3:A14"/>
    <mergeCell ref="B3:B14"/>
    <mergeCell ref="C3:C14"/>
    <mergeCell ref="D3:D5"/>
    <mergeCell ref="D6:D8"/>
    <mergeCell ref="D9:D11"/>
    <mergeCell ref="D12:D14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1"/>
  <sheetViews>
    <sheetView topLeftCell="A456" zoomScale="114" zoomScaleNormal="114" workbookViewId="0">
      <selection activeCell="E461" sqref="A461:XFD462"/>
    </sheetView>
  </sheetViews>
  <sheetFormatPr defaultColWidth="9" defaultRowHeight="12"/>
  <cols>
    <col min="1" max="1" width="7" style="155" customWidth="1"/>
    <col min="2" max="2" width="4.625" style="155" customWidth="1"/>
    <col min="3" max="3" width="4.125" style="155" customWidth="1"/>
    <col min="4" max="4" width="13" style="155" customWidth="1"/>
    <col min="5" max="5" width="7.375" style="155" customWidth="1"/>
    <col min="6" max="6" width="50.625" style="302" customWidth="1"/>
    <col min="7" max="7" width="8.125" style="155" customWidth="1"/>
    <col min="8" max="8" width="13.625" style="155" customWidth="1"/>
    <col min="9" max="9" width="12.625" style="155" customWidth="1"/>
    <col min="10" max="10" width="8.375" style="155" customWidth="1"/>
    <col min="11" max="11" width="9.5" style="155" customWidth="1"/>
    <col min="12" max="12" width="61" style="303" customWidth="1"/>
    <col min="13" max="18" width="9" style="304"/>
    <col min="19" max="16384" width="9" style="303"/>
  </cols>
  <sheetData>
    <row r="1" spans="1:12" ht="22.5" customHeight="1">
      <c r="A1" s="604" t="s">
        <v>2971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</row>
    <row r="2" spans="1:12" ht="22.5" customHeight="1">
      <c r="A2" s="288" t="s">
        <v>1582</v>
      </c>
      <c r="B2" s="288" t="s">
        <v>1</v>
      </c>
      <c r="C2" s="288" t="s">
        <v>2</v>
      </c>
      <c r="D2" s="288" t="s">
        <v>3</v>
      </c>
      <c r="E2" s="288" t="s">
        <v>4</v>
      </c>
      <c r="F2" s="289" t="s">
        <v>5</v>
      </c>
      <c r="G2" s="288" t="s">
        <v>6</v>
      </c>
      <c r="H2" s="288" t="s">
        <v>7</v>
      </c>
      <c r="I2" s="288" t="s">
        <v>1583</v>
      </c>
      <c r="J2" s="288" t="s">
        <v>10</v>
      </c>
      <c r="K2" s="288" t="s">
        <v>1584</v>
      </c>
      <c r="L2" s="288" t="s">
        <v>12</v>
      </c>
    </row>
    <row r="3" spans="1:12" ht="22.5" customHeight="1">
      <c r="A3" s="598" t="s">
        <v>1585</v>
      </c>
      <c r="B3" s="598">
        <v>72</v>
      </c>
      <c r="C3" s="598">
        <v>67</v>
      </c>
      <c r="D3" s="593" t="s">
        <v>1586</v>
      </c>
      <c r="E3" s="124">
        <v>3</v>
      </c>
      <c r="F3" s="89" t="s">
        <v>1587</v>
      </c>
      <c r="G3" s="124" t="s">
        <v>1588</v>
      </c>
      <c r="H3" s="89">
        <v>13051518769</v>
      </c>
      <c r="I3" s="287" t="s">
        <v>1589</v>
      </c>
      <c r="J3" s="287">
        <v>590</v>
      </c>
      <c r="K3" s="287">
        <v>545</v>
      </c>
      <c r="L3" s="146" t="s">
        <v>1591</v>
      </c>
    </row>
    <row r="4" spans="1:12" ht="22.5" customHeight="1">
      <c r="A4" s="598"/>
      <c r="B4" s="598"/>
      <c r="C4" s="598"/>
      <c r="D4" s="593"/>
      <c r="E4" s="124">
        <v>3</v>
      </c>
      <c r="F4" s="89" t="s">
        <v>2972</v>
      </c>
      <c r="G4" s="89" t="s">
        <v>1588</v>
      </c>
      <c r="H4" s="89">
        <v>13051518769</v>
      </c>
      <c r="I4" s="287" t="s">
        <v>1593</v>
      </c>
      <c r="J4" s="287">
        <v>1140</v>
      </c>
      <c r="K4" s="287">
        <v>700</v>
      </c>
      <c r="L4" s="146" t="s">
        <v>2113</v>
      </c>
    </row>
    <row r="5" spans="1:12" ht="22.5" customHeight="1">
      <c r="A5" s="598"/>
      <c r="B5" s="598"/>
      <c r="C5" s="598"/>
      <c r="D5" s="593"/>
      <c r="E5" s="124">
        <v>3</v>
      </c>
      <c r="F5" s="89" t="s">
        <v>1597</v>
      </c>
      <c r="G5" s="89" t="s">
        <v>1588</v>
      </c>
      <c r="H5" s="89">
        <v>13051518769</v>
      </c>
      <c r="I5" s="287" t="s">
        <v>1598</v>
      </c>
      <c r="J5" s="287">
        <v>180</v>
      </c>
      <c r="K5" s="287">
        <v>180</v>
      </c>
      <c r="L5" s="146" t="s">
        <v>2973</v>
      </c>
    </row>
    <row r="6" spans="1:12" ht="22.5" customHeight="1">
      <c r="A6" s="598"/>
      <c r="B6" s="598"/>
      <c r="C6" s="598"/>
      <c r="D6" s="593" t="s">
        <v>1600</v>
      </c>
      <c r="E6" s="124">
        <v>3</v>
      </c>
      <c r="F6" s="89" t="s">
        <v>1601</v>
      </c>
      <c r="G6" s="124" t="s">
        <v>1602</v>
      </c>
      <c r="H6" s="89">
        <v>13120003392</v>
      </c>
      <c r="I6" s="287" t="s">
        <v>1603</v>
      </c>
      <c r="J6" s="287">
        <v>175</v>
      </c>
      <c r="K6" s="287">
        <v>150</v>
      </c>
      <c r="L6" s="146" t="s">
        <v>129</v>
      </c>
    </row>
    <row r="7" spans="1:12" ht="22.5" customHeight="1">
      <c r="A7" s="598"/>
      <c r="B7" s="598"/>
      <c r="C7" s="598"/>
      <c r="D7" s="593"/>
      <c r="E7" s="124">
        <v>4</v>
      </c>
      <c r="F7" s="89" t="s">
        <v>2974</v>
      </c>
      <c r="G7" s="89" t="s">
        <v>1602</v>
      </c>
      <c r="H7" s="89">
        <v>13120003392</v>
      </c>
      <c r="I7" s="287" t="s">
        <v>1605</v>
      </c>
      <c r="J7" s="287">
        <v>673</v>
      </c>
      <c r="K7" s="287">
        <v>425</v>
      </c>
      <c r="L7" s="146" t="s">
        <v>1606</v>
      </c>
    </row>
    <row r="8" spans="1:12" ht="22.5" customHeight="1">
      <c r="A8" s="598"/>
      <c r="B8" s="598"/>
      <c r="C8" s="598"/>
      <c r="D8" s="593"/>
      <c r="E8" s="124">
        <v>4</v>
      </c>
      <c r="F8" s="89" t="s">
        <v>1607</v>
      </c>
      <c r="G8" s="89" t="s">
        <v>1602</v>
      </c>
      <c r="H8" s="89">
        <v>13120003392</v>
      </c>
      <c r="I8" s="287" t="s">
        <v>1608</v>
      </c>
      <c r="J8" s="287">
        <v>195</v>
      </c>
      <c r="K8" s="287">
        <v>150</v>
      </c>
      <c r="L8" s="146" t="s">
        <v>2973</v>
      </c>
    </row>
    <row r="9" spans="1:12" ht="22.5" customHeight="1">
      <c r="A9" s="598"/>
      <c r="B9" s="598"/>
      <c r="C9" s="598"/>
      <c r="D9" s="593"/>
      <c r="E9" s="124">
        <v>3</v>
      </c>
      <c r="F9" s="89" t="s">
        <v>1610</v>
      </c>
      <c r="G9" s="89" t="s">
        <v>1602</v>
      </c>
      <c r="H9" s="89">
        <v>13120003392</v>
      </c>
      <c r="I9" s="287" t="s">
        <v>1611</v>
      </c>
      <c r="J9" s="287">
        <v>293</v>
      </c>
      <c r="K9" s="287">
        <v>200</v>
      </c>
      <c r="L9" s="146" t="s">
        <v>1612</v>
      </c>
    </row>
    <row r="10" spans="1:12" ht="22.5" customHeight="1">
      <c r="A10" s="598"/>
      <c r="B10" s="598"/>
      <c r="C10" s="598"/>
      <c r="D10" s="593" t="s">
        <v>1613</v>
      </c>
      <c r="E10" s="124">
        <v>3</v>
      </c>
      <c r="F10" s="89" t="s">
        <v>1614</v>
      </c>
      <c r="G10" s="89" t="s">
        <v>1615</v>
      </c>
      <c r="H10" s="89">
        <v>18310329719</v>
      </c>
      <c r="I10" s="287" t="s">
        <v>1616</v>
      </c>
      <c r="J10" s="287">
        <v>500</v>
      </c>
      <c r="K10" s="287">
        <v>350</v>
      </c>
      <c r="L10" s="146" t="s">
        <v>1606</v>
      </c>
    </row>
    <row r="11" spans="1:12" ht="22.5" customHeight="1">
      <c r="A11" s="598"/>
      <c r="B11" s="598"/>
      <c r="C11" s="598"/>
      <c r="D11" s="593"/>
      <c r="E11" s="124">
        <v>1</v>
      </c>
      <c r="F11" s="89" t="s">
        <v>1618</v>
      </c>
      <c r="G11" s="89" t="s">
        <v>1615</v>
      </c>
      <c r="H11" s="89">
        <v>18310329719</v>
      </c>
      <c r="I11" s="287" t="s">
        <v>1619</v>
      </c>
      <c r="J11" s="287">
        <v>204</v>
      </c>
      <c r="K11" s="287">
        <v>200</v>
      </c>
      <c r="L11" s="146" t="s">
        <v>1612</v>
      </c>
    </row>
    <row r="12" spans="1:12" ht="22.5" customHeight="1">
      <c r="A12" s="598"/>
      <c r="B12" s="598"/>
      <c r="C12" s="598"/>
      <c r="D12" s="593"/>
      <c r="E12" s="124">
        <v>4</v>
      </c>
      <c r="F12" s="89" t="s">
        <v>1620</v>
      </c>
      <c r="G12" s="89" t="s">
        <v>1615</v>
      </c>
      <c r="H12" s="89">
        <v>18310329719</v>
      </c>
      <c r="I12" s="287" t="s">
        <v>1621</v>
      </c>
      <c r="J12" s="287">
        <v>145</v>
      </c>
      <c r="K12" s="287">
        <v>150</v>
      </c>
      <c r="L12" s="146" t="s">
        <v>129</v>
      </c>
    </row>
    <row r="13" spans="1:12" ht="22.5" customHeight="1">
      <c r="A13" s="598"/>
      <c r="B13" s="598"/>
      <c r="C13" s="598"/>
      <c r="D13" s="593"/>
      <c r="E13" s="124">
        <v>3</v>
      </c>
      <c r="F13" s="89" t="s">
        <v>2972</v>
      </c>
      <c r="G13" s="89" t="s">
        <v>1588</v>
      </c>
      <c r="H13" s="89">
        <v>13051518769</v>
      </c>
      <c r="I13" s="146"/>
      <c r="J13" s="215"/>
      <c r="K13" s="292" t="s">
        <v>81</v>
      </c>
      <c r="L13" s="124" t="s">
        <v>2975</v>
      </c>
    </row>
    <row r="14" spans="1:12" ht="22.5" customHeight="1">
      <c r="A14" s="598"/>
      <c r="B14" s="598"/>
      <c r="C14" s="598"/>
      <c r="D14" s="593"/>
      <c r="E14" s="124">
        <v>4</v>
      </c>
      <c r="F14" s="89" t="s">
        <v>2976</v>
      </c>
      <c r="G14" s="89" t="s">
        <v>1625</v>
      </c>
      <c r="H14" s="123" t="s">
        <v>1626</v>
      </c>
      <c r="I14" s="146"/>
      <c r="J14" s="215"/>
      <c r="K14" s="292" t="s">
        <v>94</v>
      </c>
      <c r="L14" s="124" t="s">
        <v>2975</v>
      </c>
    </row>
    <row r="15" spans="1:12" ht="22.5" customHeight="1">
      <c r="A15" s="598"/>
      <c r="B15" s="598"/>
      <c r="C15" s="598"/>
      <c r="D15" s="596" t="s">
        <v>1627</v>
      </c>
      <c r="E15" s="89">
        <v>3</v>
      </c>
      <c r="F15" s="89" t="s">
        <v>1628</v>
      </c>
      <c r="G15" s="89" t="s">
        <v>1629</v>
      </c>
      <c r="H15" s="89">
        <v>18310669877</v>
      </c>
      <c r="I15" s="287" t="s">
        <v>1630</v>
      </c>
      <c r="J15" s="287">
        <v>120</v>
      </c>
      <c r="K15" s="287">
        <v>120</v>
      </c>
      <c r="L15" s="146" t="s">
        <v>129</v>
      </c>
    </row>
    <row r="16" spans="1:12" ht="22.5" customHeight="1">
      <c r="A16" s="598"/>
      <c r="B16" s="598"/>
      <c r="C16" s="598"/>
      <c r="D16" s="596"/>
      <c r="E16" s="89">
        <v>3</v>
      </c>
      <c r="F16" s="89" t="s">
        <v>1632</v>
      </c>
      <c r="G16" s="89" t="s">
        <v>1633</v>
      </c>
      <c r="H16" s="89">
        <v>13120015069</v>
      </c>
      <c r="I16" s="287" t="s">
        <v>1634</v>
      </c>
      <c r="J16" s="287">
        <v>300</v>
      </c>
      <c r="K16" s="287">
        <v>250</v>
      </c>
      <c r="L16" s="146" t="s">
        <v>1606</v>
      </c>
    </row>
    <row r="17" spans="1:12" ht="22.5" customHeight="1">
      <c r="A17" s="598"/>
      <c r="B17" s="598"/>
      <c r="C17" s="598"/>
      <c r="D17" s="596"/>
      <c r="E17" s="89">
        <v>3</v>
      </c>
      <c r="F17" s="89" t="s">
        <v>2977</v>
      </c>
      <c r="G17" s="89"/>
      <c r="H17" s="123"/>
      <c r="I17" s="146"/>
      <c r="J17" s="215"/>
      <c r="K17" s="292" t="s">
        <v>106</v>
      </c>
      <c r="L17" s="124" t="s">
        <v>2975</v>
      </c>
    </row>
    <row r="18" spans="1:12" ht="22.5" customHeight="1">
      <c r="A18" s="598"/>
      <c r="B18" s="598"/>
      <c r="C18" s="598"/>
      <c r="D18" s="596" t="s">
        <v>1637</v>
      </c>
      <c r="E18" s="305">
        <v>3</v>
      </c>
      <c r="F18" s="277" t="s">
        <v>1638</v>
      </c>
      <c r="G18" s="89" t="s">
        <v>1639</v>
      </c>
      <c r="H18" s="123" t="s">
        <v>1640</v>
      </c>
      <c r="I18" s="287" t="s">
        <v>1641</v>
      </c>
      <c r="J18" s="287">
        <v>10</v>
      </c>
      <c r="K18" s="287">
        <v>10</v>
      </c>
      <c r="L18" s="146" t="s">
        <v>129</v>
      </c>
    </row>
    <row r="19" spans="1:12" ht="22.5" customHeight="1">
      <c r="A19" s="598"/>
      <c r="B19" s="598"/>
      <c r="C19" s="598"/>
      <c r="D19" s="596"/>
      <c r="E19" s="306">
        <v>3</v>
      </c>
      <c r="F19" s="277" t="s">
        <v>1642</v>
      </c>
      <c r="G19" s="89" t="s">
        <v>1625</v>
      </c>
      <c r="H19" s="123" t="s">
        <v>1626</v>
      </c>
      <c r="I19" s="287" t="s">
        <v>1643</v>
      </c>
      <c r="J19" s="287">
        <v>300</v>
      </c>
      <c r="K19" s="287">
        <v>300</v>
      </c>
      <c r="L19" s="146" t="s">
        <v>1644</v>
      </c>
    </row>
    <row r="20" spans="1:12" ht="22.5" customHeight="1">
      <c r="A20" s="598"/>
      <c r="B20" s="598"/>
      <c r="C20" s="598"/>
      <c r="D20" s="596"/>
      <c r="E20" s="306">
        <v>3</v>
      </c>
      <c r="F20" s="277" t="s">
        <v>1645</v>
      </c>
      <c r="G20" s="89" t="s">
        <v>1646</v>
      </c>
      <c r="H20" s="123" t="s">
        <v>1647</v>
      </c>
      <c r="I20" s="287" t="s">
        <v>1648</v>
      </c>
      <c r="J20" s="287">
        <v>420</v>
      </c>
      <c r="K20" s="287">
        <v>350</v>
      </c>
      <c r="L20" s="146" t="s">
        <v>1606</v>
      </c>
    </row>
    <row r="21" spans="1:12" ht="22.5" customHeight="1">
      <c r="A21" s="598"/>
      <c r="B21" s="598"/>
      <c r="C21" s="598"/>
      <c r="D21" s="596"/>
      <c r="E21" s="306">
        <v>4</v>
      </c>
      <c r="F21" s="277" t="s">
        <v>2978</v>
      </c>
      <c r="G21" s="89" t="s">
        <v>1625</v>
      </c>
      <c r="H21" s="123" t="s">
        <v>1626</v>
      </c>
      <c r="I21" s="287" t="s">
        <v>1650</v>
      </c>
      <c r="J21" s="287">
        <v>506</v>
      </c>
      <c r="K21" s="287">
        <v>350</v>
      </c>
      <c r="L21" s="147" t="s">
        <v>1606</v>
      </c>
    </row>
    <row r="22" spans="1:12" ht="22.5" customHeight="1">
      <c r="A22" s="598"/>
      <c r="B22" s="598"/>
      <c r="C22" s="598"/>
      <c r="D22" s="596" t="s">
        <v>1652</v>
      </c>
      <c r="E22" s="89">
        <v>3</v>
      </c>
      <c r="F22" s="89" t="s">
        <v>1653</v>
      </c>
      <c r="G22" s="89" t="s">
        <v>1654</v>
      </c>
      <c r="H22" s="89">
        <v>13121916318</v>
      </c>
      <c r="I22" s="287" t="s">
        <v>1655</v>
      </c>
      <c r="J22" s="287">
        <v>300</v>
      </c>
      <c r="K22" s="287">
        <v>200</v>
      </c>
      <c r="L22" s="147" t="s">
        <v>129</v>
      </c>
    </row>
    <row r="23" spans="1:12" ht="22.5" customHeight="1">
      <c r="A23" s="598"/>
      <c r="B23" s="598"/>
      <c r="C23" s="598"/>
      <c r="D23" s="596"/>
      <c r="E23" s="89">
        <v>3</v>
      </c>
      <c r="F23" s="89" t="s">
        <v>1656</v>
      </c>
      <c r="G23" s="89" t="s">
        <v>1654</v>
      </c>
      <c r="H23" s="89">
        <v>13121916318</v>
      </c>
      <c r="I23" s="287" t="s">
        <v>1657</v>
      </c>
      <c r="J23" s="287">
        <v>500</v>
      </c>
      <c r="K23" s="287">
        <v>300</v>
      </c>
      <c r="L23" s="146" t="s">
        <v>1591</v>
      </c>
    </row>
    <row r="24" spans="1:12" ht="22.5" customHeight="1">
      <c r="A24" s="598"/>
      <c r="B24" s="598"/>
      <c r="C24" s="598"/>
      <c r="D24" s="596"/>
      <c r="E24" s="89">
        <v>3</v>
      </c>
      <c r="F24" s="89" t="s">
        <v>1729</v>
      </c>
      <c r="G24" s="89" t="s">
        <v>80</v>
      </c>
      <c r="H24" s="89">
        <v>15201645716</v>
      </c>
      <c r="I24" s="146"/>
      <c r="J24" s="215"/>
      <c r="K24" s="307" t="s">
        <v>134</v>
      </c>
      <c r="L24" s="124" t="s">
        <v>2975</v>
      </c>
    </row>
    <row r="25" spans="1:12" ht="22.5" customHeight="1">
      <c r="A25" s="598"/>
      <c r="B25" s="598"/>
      <c r="C25" s="598"/>
      <c r="D25" s="596"/>
      <c r="E25" s="89">
        <v>3</v>
      </c>
      <c r="F25" s="89" t="s">
        <v>1659</v>
      </c>
      <c r="G25" s="89" t="s">
        <v>1654</v>
      </c>
      <c r="H25" s="89">
        <v>13121916318</v>
      </c>
      <c r="I25" s="287" t="s">
        <v>1660</v>
      </c>
      <c r="J25" s="287">
        <v>200</v>
      </c>
      <c r="K25" s="287">
        <v>100</v>
      </c>
      <c r="L25" s="146" t="s">
        <v>1612</v>
      </c>
    </row>
    <row r="26" spans="1:12" ht="22.5" customHeight="1">
      <c r="A26" s="598"/>
      <c r="B26" s="598"/>
      <c r="C26" s="598"/>
      <c r="D26" s="596" t="s">
        <v>1661</v>
      </c>
      <c r="E26" s="89">
        <v>3</v>
      </c>
      <c r="F26" s="89" t="s">
        <v>1662</v>
      </c>
      <c r="G26" s="89" t="s">
        <v>1663</v>
      </c>
      <c r="H26" s="275">
        <v>18310357656</v>
      </c>
      <c r="I26" s="287" t="s">
        <v>1664</v>
      </c>
      <c r="J26" s="287">
        <v>755</v>
      </c>
      <c r="K26" s="287">
        <v>350</v>
      </c>
      <c r="L26" s="146" t="s">
        <v>1612</v>
      </c>
    </row>
    <row r="27" spans="1:12" ht="22.5" customHeight="1">
      <c r="A27" s="598"/>
      <c r="B27" s="598"/>
      <c r="C27" s="598"/>
      <c r="D27" s="596"/>
      <c r="E27" s="89">
        <v>3</v>
      </c>
      <c r="F27" s="89" t="s">
        <v>1665</v>
      </c>
      <c r="G27" s="89" t="s">
        <v>1666</v>
      </c>
      <c r="H27" s="89">
        <v>18310339059</v>
      </c>
      <c r="I27" s="287" t="s">
        <v>1667</v>
      </c>
      <c r="J27" s="287">
        <v>500</v>
      </c>
      <c r="K27" s="287">
        <v>250</v>
      </c>
      <c r="L27" s="147" t="s">
        <v>129</v>
      </c>
    </row>
    <row r="28" spans="1:12" ht="22.5" customHeight="1">
      <c r="A28" s="598"/>
      <c r="B28" s="598"/>
      <c r="C28" s="598"/>
      <c r="D28" s="596"/>
      <c r="E28" s="89">
        <v>3</v>
      </c>
      <c r="F28" s="89" t="s">
        <v>1668</v>
      </c>
      <c r="G28" s="89" t="s">
        <v>1669</v>
      </c>
      <c r="H28" s="89">
        <v>15600917038</v>
      </c>
      <c r="I28" s="287" t="s">
        <v>1670</v>
      </c>
      <c r="J28" s="287">
        <v>300</v>
      </c>
      <c r="K28" s="287">
        <v>100</v>
      </c>
      <c r="L28" s="147" t="s">
        <v>1591</v>
      </c>
    </row>
    <row r="29" spans="1:12" ht="22.5" customHeight="1">
      <c r="A29" s="598"/>
      <c r="B29" s="598"/>
      <c r="C29" s="598"/>
      <c r="D29" s="596" t="s">
        <v>1671</v>
      </c>
      <c r="E29" s="89">
        <v>3</v>
      </c>
      <c r="F29" s="89" t="s">
        <v>1672</v>
      </c>
      <c r="G29" s="89" t="s">
        <v>1673</v>
      </c>
      <c r="H29" s="89">
        <v>15901388813</v>
      </c>
      <c r="I29" s="287" t="s">
        <v>1674</v>
      </c>
      <c r="J29" s="287">
        <v>300</v>
      </c>
      <c r="K29" s="287">
        <v>250</v>
      </c>
      <c r="L29" s="146" t="s">
        <v>1591</v>
      </c>
    </row>
    <row r="30" spans="1:12" ht="22.5" customHeight="1">
      <c r="A30" s="598"/>
      <c r="B30" s="598"/>
      <c r="C30" s="598"/>
      <c r="D30" s="596"/>
      <c r="E30" s="89">
        <v>3</v>
      </c>
      <c r="F30" s="89" t="s">
        <v>1675</v>
      </c>
      <c r="G30" s="89" t="s">
        <v>1673</v>
      </c>
      <c r="H30" s="89">
        <v>15901388813</v>
      </c>
      <c r="I30" s="287" t="s">
        <v>1676</v>
      </c>
      <c r="J30" s="287">
        <v>500</v>
      </c>
      <c r="K30" s="287">
        <v>300</v>
      </c>
      <c r="L30" s="146" t="s">
        <v>1606</v>
      </c>
    </row>
    <row r="31" spans="1:12" ht="22.5" customHeight="1">
      <c r="A31" s="598"/>
      <c r="B31" s="598"/>
      <c r="C31" s="598"/>
      <c r="D31" s="596"/>
      <c r="E31" s="89">
        <v>1</v>
      </c>
      <c r="F31" s="89" t="s">
        <v>1677</v>
      </c>
      <c r="G31" s="89" t="s">
        <v>1678</v>
      </c>
      <c r="H31" s="89">
        <v>18810638033</v>
      </c>
      <c r="I31" s="287" t="s">
        <v>1679</v>
      </c>
      <c r="J31" s="287">
        <v>200</v>
      </c>
      <c r="K31" s="287">
        <v>100</v>
      </c>
      <c r="L31" s="146" t="s">
        <v>129</v>
      </c>
    </row>
    <row r="32" spans="1:12" ht="22.5" customHeight="1">
      <c r="A32" s="598"/>
      <c r="B32" s="598"/>
      <c r="C32" s="598"/>
      <c r="D32" s="596"/>
      <c r="E32" s="89">
        <v>4</v>
      </c>
      <c r="F32" s="89" t="s">
        <v>1680</v>
      </c>
      <c r="G32" s="89" t="s">
        <v>1681</v>
      </c>
      <c r="H32" s="89">
        <v>15726680779</v>
      </c>
      <c r="I32" s="287" t="s">
        <v>1682</v>
      </c>
      <c r="J32" s="287">
        <v>800</v>
      </c>
      <c r="K32" s="287">
        <v>550</v>
      </c>
      <c r="L32" s="147" t="s">
        <v>1596</v>
      </c>
    </row>
    <row r="33" spans="1:12" ht="22.5" customHeight="1">
      <c r="A33" s="598"/>
      <c r="B33" s="598"/>
      <c r="C33" s="598"/>
      <c r="D33" s="593" t="s">
        <v>15</v>
      </c>
      <c r="E33" s="124">
        <v>1</v>
      </c>
      <c r="F33" s="124" t="s">
        <v>1684</v>
      </c>
      <c r="G33" s="124" t="s">
        <v>26</v>
      </c>
      <c r="H33" s="123" t="s">
        <v>1685</v>
      </c>
      <c r="I33" s="287"/>
      <c r="J33" s="215"/>
      <c r="K33" s="292" t="s">
        <v>194</v>
      </c>
      <c r="L33" s="124" t="s">
        <v>95</v>
      </c>
    </row>
    <row r="34" spans="1:12" ht="22.5" customHeight="1">
      <c r="A34" s="598"/>
      <c r="B34" s="598"/>
      <c r="C34" s="598"/>
      <c r="D34" s="593"/>
      <c r="E34" s="124">
        <v>2</v>
      </c>
      <c r="F34" s="89" t="s">
        <v>1686</v>
      </c>
      <c r="G34" s="124" t="s">
        <v>26</v>
      </c>
      <c r="H34" s="123" t="s">
        <v>1685</v>
      </c>
      <c r="I34" s="287" t="s">
        <v>1687</v>
      </c>
      <c r="J34" s="287">
        <v>300</v>
      </c>
      <c r="K34" s="287">
        <v>175</v>
      </c>
      <c r="L34" s="146" t="s">
        <v>1612</v>
      </c>
    </row>
    <row r="35" spans="1:12" ht="22.5" customHeight="1">
      <c r="A35" s="598"/>
      <c r="B35" s="598"/>
      <c r="C35" s="598"/>
      <c r="D35" s="593"/>
      <c r="E35" s="124">
        <v>2</v>
      </c>
      <c r="F35" s="89" t="s">
        <v>1688</v>
      </c>
      <c r="G35" s="124" t="s">
        <v>26</v>
      </c>
      <c r="H35" s="123" t="s">
        <v>1685</v>
      </c>
      <c r="I35" s="287" t="s">
        <v>1689</v>
      </c>
      <c r="J35" s="287">
        <v>300</v>
      </c>
      <c r="K35" s="287">
        <v>225</v>
      </c>
      <c r="L35" s="146" t="s">
        <v>1644</v>
      </c>
    </row>
    <row r="36" spans="1:12" ht="22.5" customHeight="1">
      <c r="A36" s="598"/>
      <c r="B36" s="598"/>
      <c r="C36" s="598"/>
      <c r="D36" s="596" t="s">
        <v>1690</v>
      </c>
      <c r="E36" s="89">
        <v>3</v>
      </c>
      <c r="F36" s="89" t="s">
        <v>1691</v>
      </c>
      <c r="G36" s="89" t="s">
        <v>35</v>
      </c>
      <c r="H36" s="89">
        <v>18612580927</v>
      </c>
      <c r="I36" s="287" t="s">
        <v>1692</v>
      </c>
      <c r="J36" s="287">
        <v>780</v>
      </c>
      <c r="K36" s="287">
        <v>550</v>
      </c>
      <c r="L36" s="146" t="s">
        <v>195</v>
      </c>
    </row>
    <row r="37" spans="1:12" ht="22.5" customHeight="1">
      <c r="A37" s="598"/>
      <c r="B37" s="598"/>
      <c r="C37" s="598"/>
      <c r="D37" s="596"/>
      <c r="E37" s="89">
        <v>3</v>
      </c>
      <c r="F37" s="89" t="s">
        <v>1693</v>
      </c>
      <c r="G37" s="89" t="s">
        <v>35</v>
      </c>
      <c r="H37" s="89">
        <v>18612580927</v>
      </c>
      <c r="I37" s="287" t="s">
        <v>1694</v>
      </c>
      <c r="J37" s="287">
        <v>300</v>
      </c>
      <c r="K37" s="287">
        <v>200</v>
      </c>
      <c r="L37" s="146" t="s">
        <v>1606</v>
      </c>
    </row>
    <row r="38" spans="1:12" ht="22.5" customHeight="1">
      <c r="A38" s="598"/>
      <c r="B38" s="598"/>
      <c r="C38" s="598"/>
      <c r="D38" s="596" t="s">
        <v>1695</v>
      </c>
      <c r="E38" s="89">
        <v>3</v>
      </c>
      <c r="F38" s="89" t="s">
        <v>1696</v>
      </c>
      <c r="G38" s="89" t="s">
        <v>46</v>
      </c>
      <c r="H38" s="89">
        <v>18401607217</v>
      </c>
      <c r="I38" s="287" t="s">
        <v>1697</v>
      </c>
      <c r="J38" s="287">
        <v>870</v>
      </c>
      <c r="K38" s="287">
        <v>450</v>
      </c>
      <c r="L38" s="146" t="s">
        <v>129</v>
      </c>
    </row>
    <row r="39" spans="1:12" ht="22.5" customHeight="1">
      <c r="A39" s="598"/>
      <c r="B39" s="598"/>
      <c r="C39" s="598"/>
      <c r="D39" s="596"/>
      <c r="E39" s="89">
        <v>3</v>
      </c>
      <c r="F39" s="89" t="s">
        <v>1698</v>
      </c>
      <c r="G39" s="89" t="s">
        <v>1699</v>
      </c>
      <c r="H39" s="89">
        <v>18813090569</v>
      </c>
      <c r="I39" s="287" t="s">
        <v>1700</v>
      </c>
      <c r="J39" s="287">
        <v>500</v>
      </c>
      <c r="K39" s="287">
        <v>250</v>
      </c>
      <c r="L39" s="146" t="s">
        <v>1644</v>
      </c>
    </row>
    <row r="40" spans="1:12" ht="22.5" customHeight="1">
      <c r="A40" s="598"/>
      <c r="B40" s="598"/>
      <c r="C40" s="598"/>
      <c r="D40" s="596"/>
      <c r="E40" s="89">
        <v>3</v>
      </c>
      <c r="F40" s="89" t="s">
        <v>1701</v>
      </c>
      <c r="G40" s="89" t="s">
        <v>46</v>
      </c>
      <c r="H40" s="89">
        <v>18401607217</v>
      </c>
      <c r="I40" s="287" t="s">
        <v>1702</v>
      </c>
      <c r="J40" s="287">
        <v>200</v>
      </c>
      <c r="K40" s="287">
        <v>100</v>
      </c>
      <c r="L40" s="146" t="s">
        <v>2973</v>
      </c>
    </row>
    <row r="41" spans="1:12" ht="22.5" customHeight="1">
      <c r="A41" s="598"/>
      <c r="B41" s="598"/>
      <c r="C41" s="598"/>
      <c r="D41" s="596" t="s">
        <v>1703</v>
      </c>
      <c r="E41" s="89">
        <v>3</v>
      </c>
      <c r="F41" s="89" t="s">
        <v>1704</v>
      </c>
      <c r="G41" s="89" t="s">
        <v>1705</v>
      </c>
      <c r="H41" s="89">
        <v>13126789791</v>
      </c>
      <c r="I41" s="287" t="s">
        <v>1706</v>
      </c>
      <c r="J41" s="287">
        <v>196.5</v>
      </c>
      <c r="K41" s="287">
        <v>125</v>
      </c>
      <c r="L41" s="147" t="s">
        <v>1644</v>
      </c>
    </row>
    <row r="42" spans="1:12" ht="22.5" customHeight="1">
      <c r="A42" s="598"/>
      <c r="B42" s="598"/>
      <c r="C42" s="598"/>
      <c r="D42" s="596"/>
      <c r="E42" s="89">
        <v>3</v>
      </c>
      <c r="F42" s="89" t="s">
        <v>1707</v>
      </c>
      <c r="G42" s="89" t="s">
        <v>1705</v>
      </c>
      <c r="H42" s="89">
        <v>13126789791</v>
      </c>
      <c r="I42" s="124" t="s">
        <v>1708</v>
      </c>
      <c r="J42" s="287">
        <v>368</v>
      </c>
      <c r="K42" s="287">
        <v>250</v>
      </c>
      <c r="L42" s="147" t="s">
        <v>1606</v>
      </c>
    </row>
    <row r="43" spans="1:12" ht="22.5" customHeight="1">
      <c r="A43" s="598"/>
      <c r="B43" s="598"/>
      <c r="C43" s="598"/>
      <c r="D43" s="596"/>
      <c r="E43" s="89">
        <v>4</v>
      </c>
      <c r="F43" s="89" t="s">
        <v>1710</v>
      </c>
      <c r="G43" s="89" t="s">
        <v>1705</v>
      </c>
      <c r="H43" s="89">
        <v>13126789791</v>
      </c>
      <c r="I43" s="287" t="s">
        <v>1711</v>
      </c>
      <c r="J43" s="287">
        <v>173</v>
      </c>
      <c r="K43" s="287">
        <v>150</v>
      </c>
      <c r="L43" s="146" t="s">
        <v>195</v>
      </c>
    </row>
    <row r="44" spans="1:12" ht="22.5" customHeight="1">
      <c r="A44" s="598"/>
      <c r="B44" s="598"/>
      <c r="C44" s="598"/>
      <c r="D44" s="596" t="s">
        <v>1712</v>
      </c>
      <c r="E44" s="89">
        <v>3</v>
      </c>
      <c r="F44" s="89" t="s">
        <v>1713</v>
      </c>
      <c r="G44" s="89" t="s">
        <v>71</v>
      </c>
      <c r="H44" s="89">
        <v>18401607323</v>
      </c>
      <c r="I44" s="287" t="s">
        <v>1714</v>
      </c>
      <c r="J44" s="287">
        <v>427</v>
      </c>
      <c r="K44" s="287">
        <v>300</v>
      </c>
      <c r="L44" s="146" t="s">
        <v>129</v>
      </c>
    </row>
    <row r="45" spans="1:12" ht="22.5" customHeight="1">
      <c r="A45" s="598"/>
      <c r="B45" s="598"/>
      <c r="C45" s="598"/>
      <c r="D45" s="596"/>
      <c r="E45" s="89">
        <v>3</v>
      </c>
      <c r="F45" s="89" t="s">
        <v>1715</v>
      </c>
      <c r="G45" s="89" t="s">
        <v>1716</v>
      </c>
      <c r="H45" s="89">
        <v>17888842110</v>
      </c>
      <c r="I45" s="287" t="s">
        <v>1717</v>
      </c>
      <c r="J45" s="287">
        <v>200</v>
      </c>
      <c r="K45" s="287">
        <v>175</v>
      </c>
      <c r="L45" s="146" t="s">
        <v>1644</v>
      </c>
    </row>
    <row r="46" spans="1:12" ht="22.5" customHeight="1">
      <c r="A46" s="598"/>
      <c r="B46" s="598"/>
      <c r="C46" s="598"/>
      <c r="D46" s="596"/>
      <c r="E46" s="89">
        <v>3</v>
      </c>
      <c r="F46" s="89" t="s">
        <v>1718</v>
      </c>
      <c r="G46" s="89" t="s">
        <v>1719</v>
      </c>
      <c r="H46" s="89">
        <v>18401607376</v>
      </c>
      <c r="I46" s="124" t="s">
        <v>1720</v>
      </c>
      <c r="J46" s="287">
        <v>403</v>
      </c>
      <c r="K46" s="287">
        <v>200</v>
      </c>
      <c r="L46" s="146" t="s">
        <v>1612</v>
      </c>
    </row>
    <row r="47" spans="1:12" ht="22.5" customHeight="1">
      <c r="A47" s="598"/>
      <c r="B47" s="598"/>
      <c r="C47" s="598"/>
      <c r="D47" s="596"/>
      <c r="E47" s="89">
        <v>2</v>
      </c>
      <c r="F47" s="89" t="s">
        <v>1721</v>
      </c>
      <c r="G47" s="89" t="s">
        <v>71</v>
      </c>
      <c r="H47" s="89">
        <v>18401607323</v>
      </c>
      <c r="I47" s="124" t="s">
        <v>1722</v>
      </c>
      <c r="J47" s="287">
        <v>200</v>
      </c>
      <c r="K47" s="287">
        <v>125</v>
      </c>
      <c r="L47" s="146" t="s">
        <v>2979</v>
      </c>
    </row>
    <row r="48" spans="1:12" ht="22.5" customHeight="1">
      <c r="A48" s="598"/>
      <c r="B48" s="598"/>
      <c r="C48" s="598"/>
      <c r="D48" s="596" t="s">
        <v>1724</v>
      </c>
      <c r="E48" s="89">
        <v>3</v>
      </c>
      <c r="F48" s="89" t="s">
        <v>1725</v>
      </c>
      <c r="G48" s="89" t="s">
        <v>80</v>
      </c>
      <c r="H48" s="89">
        <v>15201645716</v>
      </c>
      <c r="I48" s="287" t="s">
        <v>1726</v>
      </c>
      <c r="J48" s="287">
        <v>600</v>
      </c>
      <c r="K48" s="287">
        <v>500</v>
      </c>
      <c r="L48" s="147" t="s">
        <v>1644</v>
      </c>
    </row>
    <row r="49" spans="1:16" ht="22.5" customHeight="1">
      <c r="A49" s="598"/>
      <c r="B49" s="598"/>
      <c r="C49" s="598"/>
      <c r="D49" s="596"/>
      <c r="E49" s="89">
        <v>3</v>
      </c>
      <c r="F49" s="89" t="s">
        <v>1727</v>
      </c>
      <c r="G49" s="89" t="s">
        <v>80</v>
      </c>
      <c r="H49" s="89">
        <v>15201645716</v>
      </c>
      <c r="I49" s="287" t="s">
        <v>1728</v>
      </c>
      <c r="J49" s="287">
        <v>520</v>
      </c>
      <c r="K49" s="287">
        <v>300</v>
      </c>
      <c r="L49" s="146" t="s">
        <v>129</v>
      </c>
    </row>
    <row r="50" spans="1:16" ht="22.5" customHeight="1">
      <c r="A50" s="598"/>
      <c r="B50" s="598"/>
      <c r="C50" s="598"/>
      <c r="D50" s="596"/>
      <c r="E50" s="89">
        <v>3</v>
      </c>
      <c r="F50" s="89" t="s">
        <v>1729</v>
      </c>
      <c r="G50" s="89" t="s">
        <v>80</v>
      </c>
      <c r="H50" s="89">
        <v>15201645716</v>
      </c>
      <c r="I50" s="287" t="s">
        <v>1730</v>
      </c>
      <c r="J50" s="287">
        <v>960</v>
      </c>
      <c r="K50" s="287">
        <v>350</v>
      </c>
      <c r="L50" s="146" t="s">
        <v>195</v>
      </c>
    </row>
    <row r="51" spans="1:16" ht="22.5" customHeight="1">
      <c r="A51" s="598"/>
      <c r="B51" s="598"/>
      <c r="C51" s="598"/>
      <c r="D51" s="596" t="s">
        <v>1731</v>
      </c>
      <c r="E51" s="89">
        <v>3</v>
      </c>
      <c r="F51" s="89" t="s">
        <v>993</v>
      </c>
      <c r="G51" s="89" t="s">
        <v>91</v>
      </c>
      <c r="H51" s="89">
        <v>18811717958</v>
      </c>
      <c r="I51" s="287" t="s">
        <v>1732</v>
      </c>
      <c r="J51" s="287">
        <v>244</v>
      </c>
      <c r="K51" s="287">
        <v>197</v>
      </c>
      <c r="L51" s="146" t="s">
        <v>1591</v>
      </c>
    </row>
    <row r="52" spans="1:16" ht="22.5" customHeight="1">
      <c r="A52" s="598"/>
      <c r="B52" s="598"/>
      <c r="C52" s="598"/>
      <c r="D52" s="596"/>
      <c r="E52" s="89">
        <v>3</v>
      </c>
      <c r="F52" s="89" t="s">
        <v>1733</v>
      </c>
      <c r="G52" s="89" t="s">
        <v>1734</v>
      </c>
      <c r="H52" s="89">
        <v>18801035112</v>
      </c>
      <c r="I52" s="287" t="s">
        <v>1735</v>
      </c>
      <c r="J52" s="287">
        <v>550</v>
      </c>
      <c r="K52" s="287">
        <v>300</v>
      </c>
      <c r="L52" s="146" t="s">
        <v>1606</v>
      </c>
    </row>
    <row r="53" spans="1:16" ht="22.5" customHeight="1">
      <c r="A53" s="598"/>
      <c r="B53" s="598"/>
      <c r="C53" s="598"/>
      <c r="D53" s="596" t="s">
        <v>1737</v>
      </c>
      <c r="E53" s="89">
        <v>1</v>
      </c>
      <c r="F53" s="89" t="s">
        <v>1738</v>
      </c>
      <c r="G53" s="89" t="s">
        <v>101</v>
      </c>
      <c r="H53" s="89">
        <v>13488812898</v>
      </c>
      <c r="I53" s="287" t="s">
        <v>1739</v>
      </c>
      <c r="J53" s="287">
        <v>270</v>
      </c>
      <c r="K53" s="287">
        <v>125</v>
      </c>
      <c r="L53" s="146" t="s">
        <v>195</v>
      </c>
    </row>
    <row r="54" spans="1:16" ht="22.5" customHeight="1">
      <c r="A54" s="598"/>
      <c r="B54" s="598"/>
      <c r="C54" s="598"/>
      <c r="D54" s="596"/>
      <c r="E54" s="89">
        <v>1</v>
      </c>
      <c r="F54" s="89" t="s">
        <v>1740</v>
      </c>
      <c r="G54" s="89" t="s">
        <v>101</v>
      </c>
      <c r="H54" s="89">
        <v>13488812898</v>
      </c>
      <c r="I54" s="287" t="s">
        <v>1741</v>
      </c>
      <c r="J54" s="287">
        <v>250</v>
      </c>
      <c r="K54" s="287">
        <v>175</v>
      </c>
      <c r="L54" s="147" t="s">
        <v>1606</v>
      </c>
    </row>
    <row r="55" spans="1:16" ht="22.5" customHeight="1">
      <c r="A55" s="598"/>
      <c r="B55" s="598"/>
      <c r="C55" s="598"/>
      <c r="D55" s="596"/>
      <c r="E55" s="89">
        <v>3</v>
      </c>
      <c r="F55" s="89" t="s">
        <v>1742</v>
      </c>
      <c r="G55" s="89" t="s">
        <v>101</v>
      </c>
      <c r="H55" s="89">
        <v>13488812898</v>
      </c>
      <c r="I55" s="287" t="s">
        <v>1743</v>
      </c>
      <c r="J55" s="287">
        <v>800</v>
      </c>
      <c r="K55" s="287">
        <v>325</v>
      </c>
      <c r="L55" s="146" t="s">
        <v>1606</v>
      </c>
    </row>
    <row r="56" spans="1:16" ht="22.5" customHeight="1">
      <c r="A56" s="598"/>
      <c r="B56" s="598"/>
      <c r="C56" s="598"/>
      <c r="D56" s="596" t="s">
        <v>1744</v>
      </c>
      <c r="E56" s="89">
        <v>3</v>
      </c>
      <c r="F56" s="89" t="s">
        <v>1745</v>
      </c>
      <c r="G56" s="89" t="s">
        <v>105</v>
      </c>
      <c r="H56" s="89">
        <v>15210507492</v>
      </c>
      <c r="I56" s="287" t="s">
        <v>1746</v>
      </c>
      <c r="J56" s="287">
        <v>780</v>
      </c>
      <c r="K56" s="287">
        <v>400</v>
      </c>
      <c r="L56" s="146" t="s">
        <v>195</v>
      </c>
    </row>
    <row r="57" spans="1:16" ht="22.5" customHeight="1">
      <c r="A57" s="598"/>
      <c r="B57" s="598"/>
      <c r="C57" s="598"/>
      <c r="D57" s="596"/>
      <c r="E57" s="89">
        <v>2</v>
      </c>
      <c r="F57" s="89" t="s">
        <v>1747</v>
      </c>
      <c r="G57" s="89" t="s">
        <v>105</v>
      </c>
      <c r="H57" s="89">
        <v>15210507492</v>
      </c>
      <c r="I57" s="124" t="s">
        <v>1748</v>
      </c>
      <c r="J57" s="287">
        <v>207.5</v>
      </c>
      <c r="K57" s="287">
        <v>200</v>
      </c>
      <c r="L57" s="146" t="s">
        <v>1606</v>
      </c>
    </row>
    <row r="58" spans="1:16" ht="22.5" customHeight="1">
      <c r="A58" s="598"/>
      <c r="B58" s="598"/>
      <c r="C58" s="598"/>
      <c r="D58" s="596" t="s">
        <v>1749</v>
      </c>
      <c r="E58" s="89">
        <v>3</v>
      </c>
      <c r="F58" s="89" t="s">
        <v>1691</v>
      </c>
      <c r="G58" s="89" t="s">
        <v>1750</v>
      </c>
      <c r="H58" s="89">
        <v>15810540470</v>
      </c>
      <c r="I58" s="287" t="s">
        <v>1751</v>
      </c>
      <c r="J58" s="287">
        <v>1050</v>
      </c>
      <c r="K58" s="287">
        <v>500</v>
      </c>
      <c r="L58" s="146" t="s">
        <v>1612</v>
      </c>
      <c r="M58" s="308"/>
      <c r="N58" s="308"/>
      <c r="O58" s="308"/>
      <c r="P58" s="309"/>
    </row>
    <row r="59" spans="1:16" ht="22.5" customHeight="1">
      <c r="A59" s="598"/>
      <c r="B59" s="598"/>
      <c r="C59" s="598"/>
      <c r="D59" s="596"/>
      <c r="E59" s="89">
        <v>3</v>
      </c>
      <c r="F59" s="89" t="s">
        <v>1752</v>
      </c>
      <c r="G59" s="89" t="s">
        <v>1750</v>
      </c>
      <c r="H59" s="89">
        <v>15810540470</v>
      </c>
      <c r="I59" s="287" t="s">
        <v>1753</v>
      </c>
      <c r="J59" s="287">
        <v>500</v>
      </c>
      <c r="K59" s="287">
        <v>200</v>
      </c>
      <c r="L59" s="146" t="s">
        <v>2973</v>
      </c>
    </row>
    <row r="60" spans="1:16" ht="22.5" customHeight="1">
      <c r="A60" s="598"/>
      <c r="B60" s="598"/>
      <c r="C60" s="598"/>
      <c r="D60" s="596"/>
      <c r="E60" s="89">
        <v>3</v>
      </c>
      <c r="F60" s="89" t="s">
        <v>1754</v>
      </c>
      <c r="G60" s="89" t="s">
        <v>1750</v>
      </c>
      <c r="H60" s="89">
        <v>15810540470</v>
      </c>
      <c r="I60" s="287" t="s">
        <v>1755</v>
      </c>
      <c r="J60" s="287">
        <v>820</v>
      </c>
      <c r="K60" s="287">
        <v>250</v>
      </c>
      <c r="L60" s="146" t="s">
        <v>195</v>
      </c>
    </row>
    <row r="61" spans="1:16" ht="22.5" customHeight="1">
      <c r="A61" s="598"/>
      <c r="B61" s="598"/>
      <c r="C61" s="598"/>
      <c r="D61" s="596" t="s">
        <v>1756</v>
      </c>
      <c r="E61" s="89">
        <v>3</v>
      </c>
      <c r="F61" s="89" t="s">
        <v>1757</v>
      </c>
      <c r="G61" s="89" t="s">
        <v>1758</v>
      </c>
      <c r="H61" s="89">
        <v>15210980261</v>
      </c>
      <c r="I61" s="287" t="s">
        <v>1759</v>
      </c>
      <c r="J61" s="287">
        <v>150</v>
      </c>
      <c r="K61" s="287">
        <v>150</v>
      </c>
      <c r="L61" s="146" t="s">
        <v>1606</v>
      </c>
    </row>
    <row r="62" spans="1:16" ht="22.5" customHeight="1">
      <c r="A62" s="598"/>
      <c r="B62" s="598"/>
      <c r="C62" s="598"/>
      <c r="D62" s="596"/>
      <c r="E62" s="89">
        <v>3</v>
      </c>
      <c r="F62" s="89" t="s">
        <v>1760</v>
      </c>
      <c r="G62" s="89" t="s">
        <v>1758</v>
      </c>
      <c r="H62" s="89">
        <v>15210980261</v>
      </c>
      <c r="I62" s="287" t="s">
        <v>1761</v>
      </c>
      <c r="J62" s="287">
        <v>230</v>
      </c>
      <c r="K62" s="287">
        <v>230</v>
      </c>
      <c r="L62" s="146" t="s">
        <v>129</v>
      </c>
    </row>
    <row r="63" spans="1:16" ht="22.5" customHeight="1">
      <c r="A63" s="598"/>
      <c r="B63" s="598"/>
      <c r="C63" s="598"/>
      <c r="D63" s="596" t="s">
        <v>1762</v>
      </c>
      <c r="E63" s="89">
        <v>3</v>
      </c>
      <c r="F63" s="89" t="s">
        <v>1763</v>
      </c>
      <c r="G63" s="89" t="s">
        <v>132</v>
      </c>
      <c r="H63" s="89">
        <v>18813049436</v>
      </c>
      <c r="I63" s="287" t="s">
        <v>1764</v>
      </c>
      <c r="J63" s="287">
        <v>300</v>
      </c>
      <c r="K63" s="287">
        <v>200</v>
      </c>
      <c r="L63" s="146" t="s">
        <v>195</v>
      </c>
    </row>
    <row r="64" spans="1:16" ht="22.5" customHeight="1">
      <c r="A64" s="598"/>
      <c r="B64" s="598"/>
      <c r="C64" s="598"/>
      <c r="D64" s="596"/>
      <c r="E64" s="89">
        <v>3</v>
      </c>
      <c r="F64" s="89" t="s">
        <v>1765</v>
      </c>
      <c r="G64" s="89" t="s">
        <v>132</v>
      </c>
      <c r="H64" s="89">
        <v>18813049436</v>
      </c>
      <c r="I64" s="287" t="s">
        <v>1766</v>
      </c>
      <c r="J64" s="287">
        <v>300</v>
      </c>
      <c r="K64" s="287">
        <v>200</v>
      </c>
      <c r="L64" s="146" t="s">
        <v>1606</v>
      </c>
    </row>
    <row r="65" spans="1:12" ht="22.5" customHeight="1">
      <c r="A65" s="598"/>
      <c r="B65" s="598"/>
      <c r="C65" s="598"/>
      <c r="D65" s="596" t="s">
        <v>1767</v>
      </c>
      <c r="E65" s="89">
        <v>3</v>
      </c>
      <c r="F65" s="89" t="s">
        <v>1768</v>
      </c>
      <c r="G65" s="89" t="s">
        <v>1769</v>
      </c>
      <c r="H65" s="123" t="s">
        <v>1770</v>
      </c>
      <c r="I65" s="287" t="s">
        <v>1771</v>
      </c>
      <c r="J65" s="287">
        <v>500</v>
      </c>
      <c r="K65" s="287">
        <v>275</v>
      </c>
      <c r="L65" s="146" t="s">
        <v>129</v>
      </c>
    </row>
    <row r="66" spans="1:12" ht="22.5" customHeight="1">
      <c r="A66" s="598"/>
      <c r="B66" s="598"/>
      <c r="C66" s="598"/>
      <c r="D66" s="596"/>
      <c r="E66" s="89">
        <v>3</v>
      </c>
      <c r="F66" s="89" t="s">
        <v>1772</v>
      </c>
      <c r="G66" s="89" t="s">
        <v>1769</v>
      </c>
      <c r="H66" s="123" t="s">
        <v>1770</v>
      </c>
      <c r="I66" s="287" t="s">
        <v>1773</v>
      </c>
      <c r="J66" s="287">
        <v>2000</v>
      </c>
      <c r="K66" s="287">
        <v>600</v>
      </c>
      <c r="L66" s="146" t="s">
        <v>195</v>
      </c>
    </row>
    <row r="67" spans="1:12" ht="22.5" customHeight="1">
      <c r="A67" s="598"/>
      <c r="B67" s="598"/>
      <c r="C67" s="598"/>
      <c r="D67" s="596" t="s">
        <v>1774</v>
      </c>
      <c r="E67" s="89">
        <v>3</v>
      </c>
      <c r="F67" s="89" t="s">
        <v>1775</v>
      </c>
      <c r="G67" s="89" t="s">
        <v>160</v>
      </c>
      <c r="H67" s="89">
        <v>18510070996</v>
      </c>
      <c r="I67" s="287" t="s">
        <v>1776</v>
      </c>
      <c r="J67" s="287">
        <v>500</v>
      </c>
      <c r="K67" s="287">
        <v>250</v>
      </c>
      <c r="L67" s="146" t="s">
        <v>2973</v>
      </c>
    </row>
    <row r="68" spans="1:12" ht="22.5" customHeight="1">
      <c r="A68" s="598"/>
      <c r="B68" s="598"/>
      <c r="C68" s="598"/>
      <c r="D68" s="596"/>
      <c r="E68" s="89">
        <v>3</v>
      </c>
      <c r="F68" s="89" t="s">
        <v>1778</v>
      </c>
      <c r="G68" s="89" t="s">
        <v>165</v>
      </c>
      <c r="H68" s="89">
        <v>15011306178</v>
      </c>
      <c r="I68" s="287" t="s">
        <v>1779</v>
      </c>
      <c r="J68" s="287">
        <v>400</v>
      </c>
      <c r="K68" s="287">
        <v>200</v>
      </c>
      <c r="L68" s="146" t="s">
        <v>2979</v>
      </c>
    </row>
    <row r="69" spans="1:12" ht="22.5" customHeight="1">
      <c r="A69" s="598"/>
      <c r="B69" s="598"/>
      <c r="C69" s="598"/>
      <c r="D69" s="596" t="s">
        <v>1780</v>
      </c>
      <c r="E69" s="89">
        <v>3</v>
      </c>
      <c r="F69" s="89" t="s">
        <v>1781</v>
      </c>
      <c r="G69" s="89" t="s">
        <v>1782</v>
      </c>
      <c r="H69" s="89">
        <v>13488751948</v>
      </c>
      <c r="I69" s="287" t="s">
        <v>1783</v>
      </c>
      <c r="J69" s="287">
        <v>384</v>
      </c>
      <c r="K69" s="287">
        <v>250</v>
      </c>
      <c r="L69" s="146" t="s">
        <v>129</v>
      </c>
    </row>
    <row r="70" spans="1:12" ht="22.5" customHeight="1">
      <c r="A70" s="598"/>
      <c r="B70" s="598"/>
      <c r="C70" s="598"/>
      <c r="D70" s="596"/>
      <c r="E70" s="89">
        <v>3</v>
      </c>
      <c r="F70" s="89" t="s">
        <v>1784</v>
      </c>
      <c r="G70" s="89" t="s">
        <v>1782</v>
      </c>
      <c r="H70" s="89">
        <v>13488751948</v>
      </c>
      <c r="I70" s="287" t="s">
        <v>1785</v>
      </c>
      <c r="J70" s="287">
        <v>800</v>
      </c>
      <c r="K70" s="287">
        <v>400</v>
      </c>
      <c r="L70" s="146" t="s">
        <v>1606</v>
      </c>
    </row>
    <row r="71" spans="1:12" ht="22.5" customHeight="1">
      <c r="A71" s="598"/>
      <c r="B71" s="598"/>
      <c r="C71" s="598"/>
      <c r="D71" s="596" t="s">
        <v>199</v>
      </c>
      <c r="E71" s="89">
        <v>2</v>
      </c>
      <c r="F71" s="89" t="s">
        <v>2980</v>
      </c>
      <c r="G71" s="89" t="s">
        <v>1787</v>
      </c>
      <c r="H71" s="89">
        <v>18811472015</v>
      </c>
      <c r="I71" s="124" t="s">
        <v>1788</v>
      </c>
      <c r="J71" s="287">
        <v>480</v>
      </c>
      <c r="K71" s="287">
        <v>350</v>
      </c>
      <c r="L71" s="146" t="s">
        <v>1644</v>
      </c>
    </row>
    <row r="72" spans="1:12" ht="22.5" customHeight="1">
      <c r="A72" s="598"/>
      <c r="B72" s="598"/>
      <c r="C72" s="598"/>
      <c r="D72" s="596"/>
      <c r="E72" s="89">
        <v>1</v>
      </c>
      <c r="F72" s="89" t="s">
        <v>1790</v>
      </c>
      <c r="G72" s="89" t="s">
        <v>201</v>
      </c>
      <c r="H72" s="89">
        <v>17801099630</v>
      </c>
      <c r="I72" s="287" t="s">
        <v>1791</v>
      </c>
      <c r="J72" s="287">
        <v>450</v>
      </c>
      <c r="K72" s="287">
        <v>250</v>
      </c>
      <c r="L72" s="146" t="s">
        <v>195</v>
      </c>
    </row>
    <row r="73" spans="1:12" ht="22.5" customHeight="1">
      <c r="A73" s="598"/>
      <c r="B73" s="598"/>
      <c r="C73" s="598"/>
      <c r="D73" s="596" t="s">
        <v>210</v>
      </c>
      <c r="E73" s="89">
        <v>3</v>
      </c>
      <c r="F73" s="89" t="s">
        <v>1792</v>
      </c>
      <c r="G73" s="89" t="s">
        <v>212</v>
      </c>
      <c r="H73" s="89">
        <v>15201409877</v>
      </c>
      <c r="I73" s="287" t="s">
        <v>1793</v>
      </c>
      <c r="J73" s="287">
        <v>495</v>
      </c>
      <c r="K73" s="287">
        <v>300</v>
      </c>
      <c r="L73" s="146" t="s">
        <v>2973</v>
      </c>
    </row>
    <row r="74" spans="1:12" ht="22.5" customHeight="1">
      <c r="A74" s="598"/>
      <c r="B74" s="598"/>
      <c r="C74" s="598"/>
      <c r="D74" s="596"/>
      <c r="E74" s="89">
        <v>3</v>
      </c>
      <c r="F74" s="89" t="s">
        <v>1794</v>
      </c>
      <c r="G74" s="89" t="s">
        <v>212</v>
      </c>
      <c r="H74" s="89">
        <v>15201409877</v>
      </c>
      <c r="I74" s="287" t="s">
        <v>1795</v>
      </c>
      <c r="J74" s="287">
        <v>345</v>
      </c>
      <c r="K74" s="287">
        <v>150</v>
      </c>
      <c r="L74" s="146" t="s">
        <v>195</v>
      </c>
    </row>
    <row r="75" spans="1:12" ht="22.5" customHeight="1">
      <c r="A75" s="598" t="s">
        <v>1796</v>
      </c>
      <c r="B75" s="598">
        <v>23</v>
      </c>
      <c r="C75" s="598">
        <v>23</v>
      </c>
      <c r="D75" s="591" t="s">
        <v>1797</v>
      </c>
      <c r="E75" s="147">
        <v>1</v>
      </c>
      <c r="F75" s="147" t="s">
        <v>1798</v>
      </c>
      <c r="G75" s="147" t="s">
        <v>1799</v>
      </c>
      <c r="H75" s="147">
        <v>15201651246</v>
      </c>
      <c r="I75" s="287" t="s">
        <v>1800</v>
      </c>
      <c r="J75" s="146">
        <v>200</v>
      </c>
      <c r="K75" s="146">
        <v>200</v>
      </c>
      <c r="L75" s="146" t="s">
        <v>2973</v>
      </c>
    </row>
    <row r="76" spans="1:12" ht="22.5" customHeight="1">
      <c r="A76" s="598"/>
      <c r="B76" s="598"/>
      <c r="C76" s="598"/>
      <c r="D76" s="591"/>
      <c r="E76" s="147">
        <v>2</v>
      </c>
      <c r="F76" s="147" t="s">
        <v>1801</v>
      </c>
      <c r="G76" s="147" t="s">
        <v>1799</v>
      </c>
      <c r="H76" s="147">
        <v>15201651246</v>
      </c>
      <c r="I76" s="124" t="s">
        <v>1802</v>
      </c>
      <c r="J76" s="146">
        <v>100</v>
      </c>
      <c r="K76" s="146">
        <v>100</v>
      </c>
      <c r="L76" s="146" t="s">
        <v>2979</v>
      </c>
    </row>
    <row r="77" spans="1:12" ht="22.5" customHeight="1">
      <c r="A77" s="598"/>
      <c r="B77" s="598"/>
      <c r="C77" s="598"/>
      <c r="D77" s="591"/>
      <c r="E77" s="147">
        <v>3</v>
      </c>
      <c r="F77" s="147" t="s">
        <v>1804</v>
      </c>
      <c r="G77" s="147" t="s">
        <v>1799</v>
      </c>
      <c r="H77" s="147">
        <v>15201651246</v>
      </c>
      <c r="I77" s="287" t="s">
        <v>1805</v>
      </c>
      <c r="J77" s="146">
        <v>100</v>
      </c>
      <c r="K77" s="146">
        <v>100</v>
      </c>
      <c r="L77" s="146" t="s">
        <v>1612</v>
      </c>
    </row>
    <row r="78" spans="1:12" ht="22.5" customHeight="1">
      <c r="A78" s="598"/>
      <c r="B78" s="598"/>
      <c r="C78" s="598"/>
      <c r="D78" s="593" t="s">
        <v>1806</v>
      </c>
      <c r="E78" s="124">
        <v>1</v>
      </c>
      <c r="F78" s="124" t="s">
        <v>1807</v>
      </c>
      <c r="G78" s="124" t="s">
        <v>1808</v>
      </c>
      <c r="H78" s="123" t="s">
        <v>1809</v>
      </c>
      <c r="I78" s="287" t="s">
        <v>1810</v>
      </c>
      <c r="J78" s="146">
        <v>288</v>
      </c>
      <c r="K78" s="146">
        <v>200</v>
      </c>
      <c r="L78" s="146" t="s">
        <v>129</v>
      </c>
    </row>
    <row r="79" spans="1:12" ht="22.5" customHeight="1">
      <c r="A79" s="598"/>
      <c r="B79" s="598"/>
      <c r="C79" s="598"/>
      <c r="D79" s="593"/>
      <c r="E79" s="124">
        <v>3</v>
      </c>
      <c r="F79" s="89" t="s">
        <v>1811</v>
      </c>
      <c r="G79" s="124" t="s">
        <v>1808</v>
      </c>
      <c r="H79" s="123" t="s">
        <v>1809</v>
      </c>
      <c r="I79" s="287" t="s">
        <v>1812</v>
      </c>
      <c r="J79" s="146">
        <v>200</v>
      </c>
      <c r="K79" s="146">
        <v>175</v>
      </c>
      <c r="L79" s="146" t="s">
        <v>2973</v>
      </c>
    </row>
    <row r="80" spans="1:12" ht="22.5" customHeight="1">
      <c r="A80" s="598"/>
      <c r="B80" s="598"/>
      <c r="C80" s="598"/>
      <c r="D80" s="593"/>
      <c r="E80" s="124">
        <v>4</v>
      </c>
      <c r="F80" s="89" t="s">
        <v>1813</v>
      </c>
      <c r="G80" s="124" t="s">
        <v>1808</v>
      </c>
      <c r="H80" s="123" t="s">
        <v>1809</v>
      </c>
      <c r="I80" s="287" t="s">
        <v>1814</v>
      </c>
      <c r="J80" s="146">
        <v>240</v>
      </c>
      <c r="K80" s="146">
        <v>200</v>
      </c>
      <c r="L80" s="146" t="s">
        <v>1612</v>
      </c>
    </row>
    <row r="81" spans="1:16" ht="22.5" customHeight="1">
      <c r="A81" s="598"/>
      <c r="B81" s="598"/>
      <c r="C81" s="598"/>
      <c r="D81" s="593" t="s">
        <v>231</v>
      </c>
      <c r="E81" s="124">
        <v>1</v>
      </c>
      <c r="F81" s="89" t="s">
        <v>1815</v>
      </c>
      <c r="G81" s="124" t="s">
        <v>1816</v>
      </c>
      <c r="H81" s="123" t="s">
        <v>1817</v>
      </c>
      <c r="I81" s="287" t="s">
        <v>1818</v>
      </c>
      <c r="J81" s="146">
        <v>400</v>
      </c>
      <c r="K81" s="146">
        <v>200</v>
      </c>
      <c r="L81" s="146" t="s">
        <v>195</v>
      </c>
    </row>
    <row r="82" spans="1:16" ht="22.5" customHeight="1">
      <c r="A82" s="598"/>
      <c r="B82" s="598"/>
      <c r="C82" s="598"/>
      <c r="D82" s="593"/>
      <c r="E82" s="124">
        <v>3</v>
      </c>
      <c r="F82" s="124" t="s">
        <v>1819</v>
      </c>
      <c r="G82" s="124" t="s">
        <v>1816</v>
      </c>
      <c r="H82" s="123" t="s">
        <v>1817</v>
      </c>
      <c r="I82" s="287" t="s">
        <v>1820</v>
      </c>
      <c r="J82" s="146">
        <v>300</v>
      </c>
      <c r="K82" s="146">
        <v>225</v>
      </c>
      <c r="L82" s="146" t="s">
        <v>195</v>
      </c>
    </row>
    <row r="83" spans="1:16" ht="22.5" customHeight="1">
      <c r="A83" s="598"/>
      <c r="B83" s="598"/>
      <c r="C83" s="598"/>
      <c r="D83" s="593" t="s">
        <v>249</v>
      </c>
      <c r="E83" s="124">
        <v>1</v>
      </c>
      <c r="F83" s="124" t="s">
        <v>1821</v>
      </c>
      <c r="G83" s="124" t="s">
        <v>1822</v>
      </c>
      <c r="H83" s="123" t="s">
        <v>1823</v>
      </c>
      <c r="I83" s="287" t="s">
        <v>1824</v>
      </c>
      <c r="J83" s="146">
        <v>220</v>
      </c>
      <c r="K83" s="146">
        <v>185</v>
      </c>
      <c r="L83" s="146" t="s">
        <v>2973</v>
      </c>
    </row>
    <row r="84" spans="1:16" ht="22.5" customHeight="1">
      <c r="A84" s="598"/>
      <c r="B84" s="598"/>
      <c r="C84" s="598"/>
      <c r="D84" s="593"/>
      <c r="E84" s="124">
        <v>3</v>
      </c>
      <c r="F84" s="89" t="s">
        <v>1826</v>
      </c>
      <c r="G84" s="124" t="s">
        <v>1822</v>
      </c>
      <c r="H84" s="123" t="s">
        <v>1823</v>
      </c>
      <c r="I84" s="287" t="s">
        <v>1827</v>
      </c>
      <c r="J84" s="146">
        <v>182</v>
      </c>
      <c r="K84" s="146">
        <v>166</v>
      </c>
      <c r="L84" s="146" t="s">
        <v>1644</v>
      </c>
    </row>
    <row r="85" spans="1:16" ht="22.5" customHeight="1">
      <c r="A85" s="598"/>
      <c r="B85" s="598"/>
      <c r="C85" s="598"/>
      <c r="D85" s="593"/>
      <c r="E85" s="124">
        <v>4</v>
      </c>
      <c r="F85" s="89" t="s">
        <v>1829</v>
      </c>
      <c r="G85" s="124" t="s">
        <v>1822</v>
      </c>
      <c r="H85" s="123" t="s">
        <v>1823</v>
      </c>
      <c r="I85" s="287" t="s">
        <v>1830</v>
      </c>
      <c r="J85" s="146">
        <v>680</v>
      </c>
      <c r="K85" s="146">
        <v>300</v>
      </c>
      <c r="L85" s="146" t="s">
        <v>195</v>
      </c>
    </row>
    <row r="86" spans="1:16" ht="22.5" customHeight="1">
      <c r="A86" s="598"/>
      <c r="B86" s="598"/>
      <c r="C86" s="598"/>
      <c r="D86" s="593" t="s">
        <v>807</v>
      </c>
      <c r="E86" s="124">
        <v>1</v>
      </c>
      <c r="F86" s="147" t="s">
        <v>1832</v>
      </c>
      <c r="G86" s="124" t="s">
        <v>264</v>
      </c>
      <c r="H86" s="123" t="s">
        <v>265</v>
      </c>
      <c r="I86" s="287" t="s">
        <v>1833</v>
      </c>
      <c r="J86" s="146">
        <v>200</v>
      </c>
      <c r="K86" s="146">
        <v>125</v>
      </c>
      <c r="L86" s="146" t="s">
        <v>2973</v>
      </c>
    </row>
    <row r="87" spans="1:16" ht="22.5" customHeight="1">
      <c r="A87" s="598"/>
      <c r="B87" s="598"/>
      <c r="C87" s="598"/>
      <c r="D87" s="593"/>
      <c r="E87" s="124">
        <v>2</v>
      </c>
      <c r="F87" s="147" t="s">
        <v>1834</v>
      </c>
      <c r="G87" s="124" t="s">
        <v>264</v>
      </c>
      <c r="H87" s="123" t="s">
        <v>265</v>
      </c>
      <c r="I87" s="124" t="s">
        <v>1835</v>
      </c>
      <c r="J87" s="146">
        <v>105</v>
      </c>
      <c r="K87" s="146">
        <v>75</v>
      </c>
      <c r="L87" s="146" t="s">
        <v>1612</v>
      </c>
      <c r="M87" s="308"/>
      <c r="N87" s="308"/>
      <c r="O87" s="308"/>
      <c r="P87" s="309"/>
    </row>
    <row r="88" spans="1:16" ht="22.5" customHeight="1">
      <c r="A88" s="598"/>
      <c r="B88" s="598"/>
      <c r="C88" s="598"/>
      <c r="D88" s="593"/>
      <c r="E88" s="124">
        <v>2</v>
      </c>
      <c r="F88" s="147" t="s">
        <v>1836</v>
      </c>
      <c r="G88" s="124" t="s">
        <v>264</v>
      </c>
      <c r="H88" s="123" t="s">
        <v>265</v>
      </c>
      <c r="I88" s="124" t="s">
        <v>1837</v>
      </c>
      <c r="J88" s="146">
        <v>100</v>
      </c>
      <c r="K88" s="146">
        <v>100</v>
      </c>
      <c r="L88" s="146" t="s">
        <v>2979</v>
      </c>
    </row>
    <row r="89" spans="1:16" ht="22.5" customHeight="1">
      <c r="A89" s="598"/>
      <c r="B89" s="598"/>
      <c r="C89" s="598"/>
      <c r="D89" s="593"/>
      <c r="E89" s="124">
        <v>3</v>
      </c>
      <c r="F89" s="147" t="s">
        <v>1839</v>
      </c>
      <c r="G89" s="124" t="s">
        <v>264</v>
      </c>
      <c r="H89" s="123" t="s">
        <v>265</v>
      </c>
      <c r="I89" s="287" t="s">
        <v>1840</v>
      </c>
      <c r="J89" s="146">
        <v>200</v>
      </c>
      <c r="K89" s="146">
        <v>200</v>
      </c>
      <c r="L89" s="146" t="s">
        <v>129</v>
      </c>
    </row>
    <row r="90" spans="1:16" ht="22.5" customHeight="1">
      <c r="A90" s="598"/>
      <c r="B90" s="598"/>
      <c r="C90" s="598"/>
      <c r="D90" s="593" t="s">
        <v>273</v>
      </c>
      <c r="E90" s="124">
        <v>3</v>
      </c>
      <c r="F90" s="124" t="s">
        <v>1841</v>
      </c>
      <c r="G90" s="124" t="s">
        <v>1842</v>
      </c>
      <c r="H90" s="123" t="s">
        <v>1843</v>
      </c>
      <c r="I90" s="287" t="s">
        <v>1844</v>
      </c>
      <c r="J90" s="146">
        <v>709</v>
      </c>
      <c r="K90" s="146">
        <v>375</v>
      </c>
      <c r="L90" s="146" t="s">
        <v>1644</v>
      </c>
    </row>
    <row r="91" spans="1:16" ht="22.5" customHeight="1">
      <c r="A91" s="598"/>
      <c r="B91" s="598"/>
      <c r="C91" s="598"/>
      <c r="D91" s="593"/>
      <c r="E91" s="124">
        <v>1</v>
      </c>
      <c r="F91" s="89" t="s">
        <v>1845</v>
      </c>
      <c r="G91" s="124" t="s">
        <v>1842</v>
      </c>
      <c r="H91" s="123" t="s">
        <v>1843</v>
      </c>
      <c r="I91" s="287" t="s">
        <v>1846</v>
      </c>
      <c r="J91" s="146">
        <v>535</v>
      </c>
      <c r="K91" s="146">
        <v>300</v>
      </c>
      <c r="L91" s="146" t="s">
        <v>2973</v>
      </c>
    </row>
    <row r="92" spans="1:16" ht="22.5" customHeight="1">
      <c r="A92" s="598"/>
      <c r="B92" s="598"/>
      <c r="C92" s="598"/>
      <c r="D92" s="593" t="s">
        <v>284</v>
      </c>
      <c r="E92" s="273">
        <v>3</v>
      </c>
      <c r="F92" s="124" t="s">
        <v>1847</v>
      </c>
      <c r="G92" s="124" t="s">
        <v>1848</v>
      </c>
      <c r="H92" s="123" t="s">
        <v>1849</v>
      </c>
      <c r="I92" s="287" t="s">
        <v>1850</v>
      </c>
      <c r="J92" s="146">
        <v>266</v>
      </c>
      <c r="K92" s="146">
        <v>200</v>
      </c>
      <c r="L92" s="146" t="s">
        <v>129</v>
      </c>
    </row>
    <row r="93" spans="1:16" ht="22.5" customHeight="1">
      <c r="A93" s="598"/>
      <c r="B93" s="598"/>
      <c r="C93" s="598"/>
      <c r="D93" s="593"/>
      <c r="E93" s="273">
        <v>1</v>
      </c>
      <c r="F93" s="89" t="s">
        <v>1851</v>
      </c>
      <c r="G93" s="124" t="s">
        <v>1848</v>
      </c>
      <c r="H93" s="123" t="s">
        <v>1849</v>
      </c>
      <c r="I93" s="287" t="s">
        <v>1852</v>
      </c>
      <c r="J93" s="146">
        <v>286</v>
      </c>
      <c r="K93" s="146">
        <v>200</v>
      </c>
      <c r="L93" s="146" t="s">
        <v>2973</v>
      </c>
    </row>
    <row r="94" spans="1:16" ht="22.5" customHeight="1">
      <c r="A94" s="598"/>
      <c r="B94" s="598"/>
      <c r="C94" s="598"/>
      <c r="D94" s="593" t="s">
        <v>317</v>
      </c>
      <c r="E94" s="273">
        <v>1</v>
      </c>
      <c r="F94" s="89" t="s">
        <v>1845</v>
      </c>
      <c r="G94" s="124" t="s">
        <v>318</v>
      </c>
      <c r="H94" s="123" t="s">
        <v>319</v>
      </c>
      <c r="I94" s="287" t="s">
        <v>1853</v>
      </c>
      <c r="J94" s="146">
        <v>390</v>
      </c>
      <c r="K94" s="146">
        <v>150</v>
      </c>
      <c r="L94" s="146" t="s">
        <v>195</v>
      </c>
    </row>
    <row r="95" spans="1:16" ht="22.5" customHeight="1">
      <c r="A95" s="598"/>
      <c r="B95" s="598"/>
      <c r="C95" s="598"/>
      <c r="D95" s="593"/>
      <c r="E95" s="273">
        <v>3</v>
      </c>
      <c r="F95" s="89" t="s">
        <v>1691</v>
      </c>
      <c r="G95" s="124" t="s">
        <v>318</v>
      </c>
      <c r="H95" s="123" t="s">
        <v>319</v>
      </c>
      <c r="I95" s="287" t="s">
        <v>1854</v>
      </c>
      <c r="J95" s="146">
        <v>650</v>
      </c>
      <c r="K95" s="146">
        <v>250</v>
      </c>
      <c r="L95" s="146" t="s">
        <v>195</v>
      </c>
    </row>
    <row r="96" spans="1:16" ht="22.5" customHeight="1">
      <c r="A96" s="598"/>
      <c r="B96" s="598"/>
      <c r="C96" s="598"/>
      <c r="D96" s="593" t="s">
        <v>1855</v>
      </c>
      <c r="E96" s="124">
        <v>3</v>
      </c>
      <c r="F96" s="124" t="s">
        <v>1856</v>
      </c>
      <c r="G96" s="124" t="s">
        <v>1857</v>
      </c>
      <c r="H96" s="123" t="s">
        <v>1858</v>
      </c>
      <c r="I96" s="287" t="s">
        <v>1859</v>
      </c>
      <c r="J96" s="146">
        <v>125</v>
      </c>
      <c r="K96" s="146">
        <v>125</v>
      </c>
      <c r="L96" s="146" t="s">
        <v>2973</v>
      </c>
    </row>
    <row r="97" spans="1:16" ht="22.5" customHeight="1">
      <c r="A97" s="598"/>
      <c r="B97" s="598"/>
      <c r="C97" s="598"/>
      <c r="D97" s="593"/>
      <c r="E97" s="124">
        <v>3</v>
      </c>
      <c r="F97" s="124" t="s">
        <v>1861</v>
      </c>
      <c r="G97" s="124" t="s">
        <v>1857</v>
      </c>
      <c r="H97" s="123" t="s">
        <v>1858</v>
      </c>
      <c r="I97" s="287" t="s">
        <v>1862</v>
      </c>
      <c r="J97" s="146">
        <v>550</v>
      </c>
      <c r="K97" s="146">
        <v>200</v>
      </c>
      <c r="L97" s="146" t="s">
        <v>2973</v>
      </c>
    </row>
    <row r="98" spans="1:16" ht="22.5" customHeight="1">
      <c r="A98" s="598" t="s">
        <v>1864</v>
      </c>
      <c r="B98" s="598">
        <v>16</v>
      </c>
      <c r="C98" s="598">
        <v>14</v>
      </c>
      <c r="D98" s="593" t="s">
        <v>959</v>
      </c>
      <c r="E98" s="124">
        <v>1</v>
      </c>
      <c r="F98" s="124" t="s">
        <v>1865</v>
      </c>
      <c r="G98" s="124" t="s">
        <v>373</v>
      </c>
      <c r="H98" s="123" t="s">
        <v>374</v>
      </c>
      <c r="I98" s="287" t="s">
        <v>1866</v>
      </c>
      <c r="J98" s="146">
        <v>600</v>
      </c>
      <c r="K98" s="146">
        <v>350</v>
      </c>
      <c r="L98" s="146" t="s">
        <v>129</v>
      </c>
    </row>
    <row r="99" spans="1:16" ht="22.5" customHeight="1">
      <c r="A99" s="598"/>
      <c r="B99" s="598"/>
      <c r="C99" s="598"/>
      <c r="D99" s="593"/>
      <c r="E99" s="124">
        <v>2</v>
      </c>
      <c r="F99" s="89" t="s">
        <v>372</v>
      </c>
      <c r="G99" s="124" t="s">
        <v>373</v>
      </c>
      <c r="H99" s="123" t="s">
        <v>374</v>
      </c>
      <c r="I99" s="124" t="s">
        <v>1867</v>
      </c>
      <c r="J99" s="146">
        <v>460</v>
      </c>
      <c r="K99" s="146">
        <v>225</v>
      </c>
      <c r="L99" s="147" t="s">
        <v>195</v>
      </c>
    </row>
    <row r="100" spans="1:16" ht="22.5" customHeight="1">
      <c r="A100" s="598"/>
      <c r="B100" s="598"/>
      <c r="C100" s="598"/>
      <c r="D100" s="593"/>
      <c r="E100" s="124">
        <v>3</v>
      </c>
      <c r="F100" s="89" t="s">
        <v>1868</v>
      </c>
      <c r="G100" s="124" t="s">
        <v>373</v>
      </c>
      <c r="H100" s="123" t="s">
        <v>374</v>
      </c>
      <c r="I100" s="287" t="s">
        <v>1869</v>
      </c>
      <c r="J100" s="146">
        <v>250</v>
      </c>
      <c r="K100" s="146">
        <v>200</v>
      </c>
      <c r="L100" s="146" t="s">
        <v>2973</v>
      </c>
    </row>
    <row r="101" spans="1:16" ht="22.5" customHeight="1">
      <c r="A101" s="598"/>
      <c r="B101" s="598"/>
      <c r="C101" s="598"/>
      <c r="D101" s="593" t="s">
        <v>332</v>
      </c>
      <c r="E101" s="124">
        <v>3</v>
      </c>
      <c r="F101" s="89" t="s">
        <v>1870</v>
      </c>
      <c r="G101" s="124" t="s">
        <v>1871</v>
      </c>
      <c r="H101" s="123" t="s">
        <v>1872</v>
      </c>
      <c r="I101" s="287" t="s">
        <v>1873</v>
      </c>
      <c r="J101" s="146">
        <v>352</v>
      </c>
      <c r="K101" s="146">
        <v>275</v>
      </c>
      <c r="L101" s="146" t="s">
        <v>2973</v>
      </c>
    </row>
    <row r="102" spans="1:16" ht="22.5" customHeight="1">
      <c r="A102" s="598"/>
      <c r="B102" s="598"/>
      <c r="C102" s="598"/>
      <c r="D102" s="593"/>
      <c r="E102" s="124">
        <v>3</v>
      </c>
      <c r="F102" s="89" t="s">
        <v>1874</v>
      </c>
      <c r="G102" s="124" t="s">
        <v>1875</v>
      </c>
      <c r="H102" s="123" t="s">
        <v>1876</v>
      </c>
      <c r="I102" s="287" t="s">
        <v>1877</v>
      </c>
      <c r="J102" s="146">
        <v>326</v>
      </c>
      <c r="K102" s="146">
        <v>250</v>
      </c>
      <c r="L102" s="146" t="s">
        <v>129</v>
      </c>
    </row>
    <row r="103" spans="1:16" ht="22.5" customHeight="1">
      <c r="A103" s="598"/>
      <c r="B103" s="598"/>
      <c r="C103" s="598"/>
      <c r="D103" s="593"/>
      <c r="E103" s="124">
        <v>1</v>
      </c>
      <c r="F103" s="89" t="s">
        <v>1878</v>
      </c>
      <c r="G103" s="124" t="s">
        <v>1879</v>
      </c>
      <c r="H103" s="123" t="s">
        <v>1880</v>
      </c>
      <c r="I103" s="124"/>
      <c r="J103" s="124"/>
      <c r="K103" s="154" t="s">
        <v>208</v>
      </c>
      <c r="L103" s="124" t="s">
        <v>1881</v>
      </c>
    </row>
    <row r="104" spans="1:16" ht="22.5" customHeight="1">
      <c r="A104" s="598"/>
      <c r="B104" s="598"/>
      <c r="C104" s="598"/>
      <c r="D104" s="593"/>
      <c r="E104" s="124">
        <v>1</v>
      </c>
      <c r="F104" s="89" t="s">
        <v>1882</v>
      </c>
      <c r="G104" s="124" t="s">
        <v>1871</v>
      </c>
      <c r="H104" s="123" t="s">
        <v>1872</v>
      </c>
      <c r="I104" s="287" t="s">
        <v>1883</v>
      </c>
      <c r="J104" s="146">
        <v>390</v>
      </c>
      <c r="K104" s="146">
        <v>200</v>
      </c>
      <c r="L104" s="146" t="s">
        <v>1644</v>
      </c>
    </row>
    <row r="105" spans="1:16" ht="22.5" customHeight="1">
      <c r="A105" s="598"/>
      <c r="B105" s="598"/>
      <c r="C105" s="598"/>
      <c r="D105" s="593"/>
      <c r="E105" s="124">
        <v>2</v>
      </c>
      <c r="F105" s="89" t="s">
        <v>1884</v>
      </c>
      <c r="G105" s="124" t="s">
        <v>1875</v>
      </c>
      <c r="H105" s="123" t="s">
        <v>1876</v>
      </c>
      <c r="I105" s="287" t="s">
        <v>1885</v>
      </c>
      <c r="J105" s="146">
        <v>394</v>
      </c>
      <c r="K105" s="146">
        <v>200</v>
      </c>
      <c r="L105" s="146" t="s">
        <v>129</v>
      </c>
    </row>
    <row r="106" spans="1:16" ht="22.5" customHeight="1">
      <c r="A106" s="598"/>
      <c r="B106" s="598"/>
      <c r="C106" s="598"/>
      <c r="D106" s="124" t="s">
        <v>1886</v>
      </c>
      <c r="E106" s="124">
        <v>3</v>
      </c>
      <c r="F106" s="89" t="s">
        <v>1887</v>
      </c>
      <c r="G106" s="124" t="s">
        <v>1888</v>
      </c>
      <c r="H106" s="123" t="s">
        <v>1889</v>
      </c>
      <c r="I106" s="287" t="s">
        <v>1890</v>
      </c>
      <c r="J106" s="146">
        <v>320</v>
      </c>
      <c r="K106" s="146">
        <v>285</v>
      </c>
      <c r="L106" s="146" t="s">
        <v>129</v>
      </c>
    </row>
    <row r="107" spans="1:16" ht="22.5" customHeight="1">
      <c r="A107" s="598"/>
      <c r="B107" s="598"/>
      <c r="C107" s="598"/>
      <c r="D107" s="124" t="s">
        <v>1891</v>
      </c>
      <c r="E107" s="124">
        <v>1</v>
      </c>
      <c r="F107" s="89" t="s">
        <v>1892</v>
      </c>
      <c r="G107" s="124" t="s">
        <v>393</v>
      </c>
      <c r="H107" s="123" t="s">
        <v>394</v>
      </c>
      <c r="I107" s="287" t="s">
        <v>1893</v>
      </c>
      <c r="J107" s="146">
        <v>600</v>
      </c>
      <c r="K107" s="146">
        <v>300</v>
      </c>
      <c r="L107" s="146" t="s">
        <v>2973</v>
      </c>
      <c r="M107" s="308"/>
      <c r="N107" s="308"/>
      <c r="O107" s="308"/>
      <c r="P107" s="309"/>
    </row>
    <row r="108" spans="1:16" ht="22.5" customHeight="1">
      <c r="A108" s="598"/>
      <c r="B108" s="598"/>
      <c r="C108" s="598"/>
      <c r="D108" s="593" t="s">
        <v>1895</v>
      </c>
      <c r="E108" s="124">
        <v>4</v>
      </c>
      <c r="F108" s="89" t="s">
        <v>1896</v>
      </c>
      <c r="G108" s="124" t="s">
        <v>1897</v>
      </c>
      <c r="H108" s="123" t="s">
        <v>1898</v>
      </c>
      <c r="I108" s="287" t="s">
        <v>1899</v>
      </c>
      <c r="J108" s="146">
        <v>800</v>
      </c>
      <c r="K108" s="146">
        <v>500</v>
      </c>
      <c r="L108" s="146" t="s">
        <v>1644</v>
      </c>
    </row>
    <row r="109" spans="1:16" ht="22.5" customHeight="1">
      <c r="A109" s="598"/>
      <c r="B109" s="598"/>
      <c r="C109" s="598"/>
      <c r="D109" s="593"/>
      <c r="E109" s="124">
        <v>3</v>
      </c>
      <c r="F109" s="89" t="s">
        <v>1900</v>
      </c>
      <c r="G109" s="124" t="s">
        <v>1897</v>
      </c>
      <c r="H109" s="123" t="s">
        <v>1898</v>
      </c>
      <c r="I109" s="287" t="s">
        <v>1901</v>
      </c>
      <c r="J109" s="146">
        <v>750</v>
      </c>
      <c r="K109" s="146">
        <v>300</v>
      </c>
      <c r="L109" s="146" t="s">
        <v>129</v>
      </c>
    </row>
    <row r="110" spans="1:16" ht="22.5" customHeight="1">
      <c r="A110" s="598"/>
      <c r="B110" s="598"/>
      <c r="C110" s="598"/>
      <c r="D110" s="593"/>
      <c r="E110" s="124">
        <v>4</v>
      </c>
      <c r="F110" s="89" t="s">
        <v>1902</v>
      </c>
      <c r="G110" s="124" t="s">
        <v>1897</v>
      </c>
      <c r="H110" s="123" t="s">
        <v>1898</v>
      </c>
      <c r="I110" s="287"/>
      <c r="J110" s="124"/>
      <c r="K110" s="154" t="s">
        <v>225</v>
      </c>
      <c r="L110" s="124" t="s">
        <v>1903</v>
      </c>
    </row>
    <row r="111" spans="1:16" ht="22.5" customHeight="1">
      <c r="A111" s="598"/>
      <c r="B111" s="598"/>
      <c r="C111" s="598"/>
      <c r="D111" s="124" t="s">
        <v>1904</v>
      </c>
      <c r="E111" s="124">
        <v>3</v>
      </c>
      <c r="F111" s="89" t="s">
        <v>1905</v>
      </c>
      <c r="G111" s="124" t="s">
        <v>1906</v>
      </c>
      <c r="H111" s="123" t="s">
        <v>1907</v>
      </c>
      <c r="I111" s="287" t="s">
        <v>1908</v>
      </c>
      <c r="J111" s="146">
        <v>150</v>
      </c>
      <c r="K111" s="146">
        <v>150</v>
      </c>
      <c r="L111" s="146" t="s">
        <v>2973</v>
      </c>
    </row>
    <row r="112" spans="1:16" ht="22.5" customHeight="1">
      <c r="A112" s="598"/>
      <c r="B112" s="598"/>
      <c r="C112" s="598"/>
      <c r="D112" s="124" t="s">
        <v>1909</v>
      </c>
      <c r="E112" s="124">
        <v>1</v>
      </c>
      <c r="F112" s="89" t="s">
        <v>1910</v>
      </c>
      <c r="G112" s="124" t="s">
        <v>1906</v>
      </c>
      <c r="H112" s="123" t="s">
        <v>1907</v>
      </c>
      <c r="I112" s="287" t="s">
        <v>1911</v>
      </c>
      <c r="J112" s="146">
        <v>200</v>
      </c>
      <c r="K112" s="146">
        <v>200</v>
      </c>
      <c r="L112" s="146" t="s">
        <v>2973</v>
      </c>
    </row>
    <row r="113" spans="1:12" ht="22.5" customHeight="1">
      <c r="A113" s="598"/>
      <c r="B113" s="598"/>
      <c r="C113" s="598"/>
      <c r="D113" s="124" t="s">
        <v>1912</v>
      </c>
      <c r="E113" s="124">
        <v>1</v>
      </c>
      <c r="F113" s="89" t="s">
        <v>1913</v>
      </c>
      <c r="G113" s="89" t="s">
        <v>1914</v>
      </c>
      <c r="H113" s="123" t="s">
        <v>1915</v>
      </c>
      <c r="I113" s="287" t="s">
        <v>1916</v>
      </c>
      <c r="J113" s="146">
        <v>300</v>
      </c>
      <c r="K113" s="146">
        <v>200</v>
      </c>
      <c r="L113" s="146" t="s">
        <v>2973</v>
      </c>
    </row>
    <row r="114" spans="1:12" ht="22.5" customHeight="1">
      <c r="A114" s="598" t="s">
        <v>1917</v>
      </c>
      <c r="B114" s="602">
        <v>12</v>
      </c>
      <c r="C114" s="602">
        <v>12</v>
      </c>
      <c r="D114" s="593" t="s">
        <v>428</v>
      </c>
      <c r="E114" s="124">
        <v>3</v>
      </c>
      <c r="F114" s="124" t="s">
        <v>1918</v>
      </c>
      <c r="G114" s="124" t="s">
        <v>1919</v>
      </c>
      <c r="H114" s="124">
        <v>18811765168</v>
      </c>
      <c r="I114" s="287" t="s">
        <v>1920</v>
      </c>
      <c r="J114" s="146">
        <v>600</v>
      </c>
      <c r="K114" s="146">
        <v>350</v>
      </c>
      <c r="L114" s="146" t="s">
        <v>129</v>
      </c>
    </row>
    <row r="115" spans="1:12" ht="22.5" customHeight="1">
      <c r="A115" s="598"/>
      <c r="B115" s="602"/>
      <c r="C115" s="602"/>
      <c r="D115" s="593"/>
      <c r="E115" s="124">
        <v>3</v>
      </c>
      <c r="F115" s="124" t="s">
        <v>1921</v>
      </c>
      <c r="G115" s="124" t="s">
        <v>1919</v>
      </c>
      <c r="H115" s="124">
        <v>18811765168</v>
      </c>
      <c r="I115" s="287" t="s">
        <v>1922</v>
      </c>
      <c r="J115" s="146">
        <v>400</v>
      </c>
      <c r="K115" s="146">
        <v>250</v>
      </c>
      <c r="L115" s="310" t="s">
        <v>2973</v>
      </c>
    </row>
    <row r="116" spans="1:12" ht="22.5" customHeight="1">
      <c r="A116" s="598"/>
      <c r="B116" s="602"/>
      <c r="C116" s="602"/>
      <c r="D116" s="593" t="s">
        <v>489</v>
      </c>
      <c r="E116" s="124">
        <v>3</v>
      </c>
      <c r="F116" s="124" t="s">
        <v>1923</v>
      </c>
      <c r="G116" s="124" t="s">
        <v>1924</v>
      </c>
      <c r="H116" s="124">
        <v>18537736879</v>
      </c>
      <c r="I116" s="287" t="s">
        <v>1925</v>
      </c>
      <c r="J116" s="146">
        <v>350</v>
      </c>
      <c r="K116" s="146">
        <v>300</v>
      </c>
      <c r="L116" s="146" t="s">
        <v>129</v>
      </c>
    </row>
    <row r="117" spans="1:12" ht="22.5" customHeight="1">
      <c r="A117" s="598"/>
      <c r="B117" s="602"/>
      <c r="C117" s="602"/>
      <c r="D117" s="593"/>
      <c r="E117" s="124">
        <v>3</v>
      </c>
      <c r="F117" s="124" t="s">
        <v>1926</v>
      </c>
      <c r="G117" s="124" t="s">
        <v>1927</v>
      </c>
      <c r="H117" s="124">
        <v>17801065799</v>
      </c>
      <c r="I117" s="287" t="s">
        <v>1928</v>
      </c>
      <c r="J117" s="146">
        <v>300</v>
      </c>
      <c r="K117" s="146">
        <v>200</v>
      </c>
      <c r="L117" s="146" t="s">
        <v>1612</v>
      </c>
    </row>
    <row r="118" spans="1:12" ht="22.5" customHeight="1">
      <c r="A118" s="598"/>
      <c r="B118" s="602"/>
      <c r="C118" s="602"/>
      <c r="D118" s="593"/>
      <c r="E118" s="124">
        <v>3</v>
      </c>
      <c r="F118" s="124" t="s">
        <v>1929</v>
      </c>
      <c r="G118" s="124" t="s">
        <v>1930</v>
      </c>
      <c r="H118" s="124">
        <v>18310972122</v>
      </c>
      <c r="I118" s="287" t="s">
        <v>1931</v>
      </c>
      <c r="J118" s="146">
        <v>750</v>
      </c>
      <c r="K118" s="146">
        <v>375</v>
      </c>
      <c r="L118" s="146" t="s">
        <v>1606</v>
      </c>
    </row>
    <row r="119" spans="1:12" ht="22.5" customHeight="1">
      <c r="A119" s="598"/>
      <c r="B119" s="602"/>
      <c r="C119" s="602"/>
      <c r="D119" s="593" t="s">
        <v>436</v>
      </c>
      <c r="E119" s="124">
        <v>3</v>
      </c>
      <c r="F119" s="124" t="s">
        <v>1933</v>
      </c>
      <c r="G119" s="124" t="s">
        <v>438</v>
      </c>
      <c r="H119" s="124">
        <v>1339168265</v>
      </c>
      <c r="I119" s="287" t="s">
        <v>1934</v>
      </c>
      <c r="J119" s="146">
        <v>720</v>
      </c>
      <c r="K119" s="146">
        <v>400</v>
      </c>
      <c r="L119" s="146" t="s">
        <v>1612</v>
      </c>
    </row>
    <row r="120" spans="1:12" ht="22.5" customHeight="1">
      <c r="A120" s="598"/>
      <c r="B120" s="602"/>
      <c r="C120" s="602"/>
      <c r="D120" s="593"/>
      <c r="E120" s="124">
        <v>3</v>
      </c>
      <c r="F120" s="124" t="s">
        <v>1935</v>
      </c>
      <c r="G120" s="124" t="s">
        <v>438</v>
      </c>
      <c r="H120" s="124">
        <v>1339168265</v>
      </c>
      <c r="I120" s="287" t="s">
        <v>1936</v>
      </c>
      <c r="J120" s="146">
        <v>500</v>
      </c>
      <c r="K120" s="146">
        <v>300</v>
      </c>
      <c r="L120" s="146" t="s">
        <v>2973</v>
      </c>
    </row>
    <row r="121" spans="1:12" ht="22.5" customHeight="1">
      <c r="A121" s="598"/>
      <c r="B121" s="602"/>
      <c r="C121" s="602"/>
      <c r="D121" s="593" t="s">
        <v>1937</v>
      </c>
      <c r="E121" s="124">
        <v>3</v>
      </c>
      <c r="F121" s="124" t="s">
        <v>1938</v>
      </c>
      <c r="G121" s="124" t="s">
        <v>447</v>
      </c>
      <c r="H121" s="124">
        <v>18813035776</v>
      </c>
      <c r="I121" s="287" t="s">
        <v>1939</v>
      </c>
      <c r="J121" s="146">
        <v>890</v>
      </c>
      <c r="K121" s="146">
        <v>350</v>
      </c>
      <c r="L121" s="146" t="s">
        <v>129</v>
      </c>
    </row>
    <row r="122" spans="1:12" ht="22.5" customHeight="1">
      <c r="A122" s="598"/>
      <c r="B122" s="602"/>
      <c r="C122" s="602"/>
      <c r="D122" s="593"/>
      <c r="E122" s="124">
        <v>3</v>
      </c>
      <c r="F122" s="124" t="s">
        <v>1940</v>
      </c>
      <c r="G122" s="124" t="s">
        <v>447</v>
      </c>
      <c r="H122" s="124">
        <v>18813035776</v>
      </c>
      <c r="I122" s="287" t="s">
        <v>1941</v>
      </c>
      <c r="J122" s="146">
        <v>1525</v>
      </c>
      <c r="K122" s="146">
        <v>500</v>
      </c>
      <c r="L122" s="146" t="s">
        <v>195</v>
      </c>
    </row>
    <row r="123" spans="1:12" ht="22.5" customHeight="1">
      <c r="A123" s="598"/>
      <c r="B123" s="602"/>
      <c r="C123" s="602"/>
      <c r="D123" s="593" t="s">
        <v>460</v>
      </c>
      <c r="E123" s="124">
        <v>3</v>
      </c>
      <c r="F123" s="124" t="s">
        <v>1942</v>
      </c>
      <c r="G123" s="124" t="s">
        <v>462</v>
      </c>
      <c r="H123" s="124">
        <v>13126789270</v>
      </c>
      <c r="I123" s="287" t="s">
        <v>1943</v>
      </c>
      <c r="J123" s="146">
        <v>508</v>
      </c>
      <c r="K123" s="146">
        <v>275</v>
      </c>
      <c r="L123" s="146" t="s">
        <v>129</v>
      </c>
    </row>
    <row r="124" spans="1:12" ht="22.5" customHeight="1">
      <c r="A124" s="598"/>
      <c r="B124" s="602"/>
      <c r="C124" s="602"/>
      <c r="D124" s="593"/>
      <c r="E124" s="124">
        <v>3</v>
      </c>
      <c r="F124" s="124" t="s">
        <v>1945</v>
      </c>
      <c r="G124" s="124" t="s">
        <v>1946</v>
      </c>
      <c r="H124" s="124">
        <v>18401615197</v>
      </c>
      <c r="I124" s="287" t="s">
        <v>1947</v>
      </c>
      <c r="J124" s="146">
        <v>700</v>
      </c>
      <c r="K124" s="146">
        <v>200</v>
      </c>
      <c r="L124" s="146" t="s">
        <v>129</v>
      </c>
    </row>
    <row r="125" spans="1:12" ht="22.5" customHeight="1">
      <c r="A125" s="598"/>
      <c r="B125" s="602"/>
      <c r="C125" s="602"/>
      <c r="D125" s="593"/>
      <c r="E125" s="124">
        <v>3</v>
      </c>
      <c r="F125" s="124" t="s">
        <v>1948</v>
      </c>
      <c r="G125" s="124" t="s">
        <v>1949</v>
      </c>
      <c r="H125" s="124">
        <v>18813109118</v>
      </c>
      <c r="I125" s="287" t="s">
        <v>1950</v>
      </c>
      <c r="J125" s="146">
        <v>400</v>
      </c>
      <c r="K125" s="146">
        <v>225</v>
      </c>
      <c r="L125" s="146" t="s">
        <v>1644</v>
      </c>
    </row>
    <row r="126" spans="1:12" ht="22.5" customHeight="1">
      <c r="A126" s="598" t="s">
        <v>1951</v>
      </c>
      <c r="B126" s="602">
        <v>9</v>
      </c>
      <c r="C126" s="602">
        <v>9</v>
      </c>
      <c r="D126" s="593" t="s">
        <v>1952</v>
      </c>
      <c r="E126" s="124">
        <v>4</v>
      </c>
      <c r="F126" s="124" t="s">
        <v>1953</v>
      </c>
      <c r="G126" s="124" t="s">
        <v>1954</v>
      </c>
      <c r="H126" s="123" t="s">
        <v>1955</v>
      </c>
      <c r="I126" s="287" t="s">
        <v>1956</v>
      </c>
      <c r="J126" s="146">
        <v>1370</v>
      </c>
      <c r="K126" s="146">
        <v>500</v>
      </c>
      <c r="L126" s="146" t="s">
        <v>129</v>
      </c>
    </row>
    <row r="127" spans="1:12" ht="22.5" customHeight="1">
      <c r="A127" s="598"/>
      <c r="B127" s="602"/>
      <c r="C127" s="602"/>
      <c r="D127" s="593"/>
      <c r="E127" s="124">
        <v>3</v>
      </c>
      <c r="F127" s="89" t="s">
        <v>1957</v>
      </c>
      <c r="G127" s="89" t="s">
        <v>1958</v>
      </c>
      <c r="H127" s="123" t="s">
        <v>1959</v>
      </c>
      <c r="I127" s="287" t="s">
        <v>1960</v>
      </c>
      <c r="J127" s="146">
        <v>880</v>
      </c>
      <c r="K127" s="146">
        <v>350</v>
      </c>
      <c r="L127" s="310" t="s">
        <v>2973</v>
      </c>
    </row>
    <row r="128" spans="1:12" ht="22.5" customHeight="1">
      <c r="A128" s="598"/>
      <c r="B128" s="602"/>
      <c r="C128" s="602"/>
      <c r="D128" s="124" t="s">
        <v>2981</v>
      </c>
      <c r="E128" s="124">
        <v>4</v>
      </c>
      <c r="F128" s="89" t="s">
        <v>1961</v>
      </c>
      <c r="G128" s="89" t="s">
        <v>1962</v>
      </c>
      <c r="H128" s="123" t="s">
        <v>1963</v>
      </c>
      <c r="I128" s="287" t="s">
        <v>1964</v>
      </c>
      <c r="J128" s="146">
        <v>1020</v>
      </c>
      <c r="K128" s="146">
        <v>650</v>
      </c>
      <c r="L128" s="146" t="s">
        <v>129</v>
      </c>
    </row>
    <row r="129" spans="1:18" ht="22.5" customHeight="1">
      <c r="A129" s="598"/>
      <c r="B129" s="602"/>
      <c r="C129" s="602"/>
      <c r="D129" s="124" t="s">
        <v>1965</v>
      </c>
      <c r="E129" s="124">
        <v>3</v>
      </c>
      <c r="F129" s="89" t="s">
        <v>1966</v>
      </c>
      <c r="G129" s="89" t="s">
        <v>1967</v>
      </c>
      <c r="H129" s="123" t="s">
        <v>1968</v>
      </c>
      <c r="I129" s="287" t="s">
        <v>1969</v>
      </c>
      <c r="J129" s="146">
        <v>1420</v>
      </c>
      <c r="K129" s="146">
        <v>600</v>
      </c>
      <c r="L129" s="146" t="s">
        <v>1612</v>
      </c>
    </row>
    <row r="130" spans="1:18" ht="22.5" customHeight="1">
      <c r="A130" s="598"/>
      <c r="B130" s="602"/>
      <c r="C130" s="602"/>
      <c r="D130" s="124" t="s">
        <v>1970</v>
      </c>
      <c r="E130" s="124">
        <v>4</v>
      </c>
      <c r="F130" s="89" t="s">
        <v>1971</v>
      </c>
      <c r="G130" s="89" t="s">
        <v>1972</v>
      </c>
      <c r="H130" s="123" t="s">
        <v>1973</v>
      </c>
      <c r="I130" s="287" t="s">
        <v>1974</v>
      </c>
      <c r="J130" s="146">
        <v>1100</v>
      </c>
      <c r="K130" s="146">
        <v>450</v>
      </c>
      <c r="L130" s="146" t="s">
        <v>1606</v>
      </c>
    </row>
    <row r="131" spans="1:18" ht="22.5" customHeight="1">
      <c r="A131" s="598"/>
      <c r="B131" s="602"/>
      <c r="C131" s="602"/>
      <c r="D131" s="593" t="s">
        <v>1975</v>
      </c>
      <c r="E131" s="124">
        <v>3</v>
      </c>
      <c r="F131" s="89" t="s">
        <v>1976</v>
      </c>
      <c r="G131" s="89" t="s">
        <v>1977</v>
      </c>
      <c r="H131" s="123" t="s">
        <v>1978</v>
      </c>
      <c r="I131" s="287" t="s">
        <v>1979</v>
      </c>
      <c r="J131" s="146">
        <v>774</v>
      </c>
      <c r="K131" s="146">
        <v>400</v>
      </c>
      <c r="L131" s="146" t="s">
        <v>195</v>
      </c>
    </row>
    <row r="132" spans="1:18" ht="22.5" customHeight="1">
      <c r="A132" s="598"/>
      <c r="B132" s="602"/>
      <c r="C132" s="602"/>
      <c r="D132" s="593"/>
      <c r="E132" s="124">
        <v>4</v>
      </c>
      <c r="F132" s="89" t="s">
        <v>1980</v>
      </c>
      <c r="G132" s="89" t="s">
        <v>1981</v>
      </c>
      <c r="H132" s="123" t="s">
        <v>1982</v>
      </c>
      <c r="I132" s="287" t="s">
        <v>1983</v>
      </c>
      <c r="J132" s="147">
        <v>600</v>
      </c>
      <c r="K132" s="146">
        <v>300</v>
      </c>
      <c r="L132" s="147" t="s">
        <v>1644</v>
      </c>
    </row>
    <row r="133" spans="1:18" ht="22.5" customHeight="1">
      <c r="A133" s="598"/>
      <c r="B133" s="602"/>
      <c r="C133" s="602"/>
      <c r="D133" s="593" t="s">
        <v>1984</v>
      </c>
      <c r="E133" s="124">
        <v>4</v>
      </c>
      <c r="F133" s="89" t="s">
        <v>1985</v>
      </c>
      <c r="G133" s="89" t="s">
        <v>1986</v>
      </c>
      <c r="H133" s="123" t="s">
        <v>1987</v>
      </c>
      <c r="I133" s="287" t="s">
        <v>1988</v>
      </c>
      <c r="J133" s="147">
        <v>1000</v>
      </c>
      <c r="K133" s="146">
        <v>750</v>
      </c>
      <c r="L133" s="147" t="s">
        <v>2982</v>
      </c>
    </row>
    <row r="134" spans="1:18" ht="22.5" customHeight="1">
      <c r="A134" s="598"/>
      <c r="B134" s="602"/>
      <c r="C134" s="602"/>
      <c r="D134" s="593"/>
      <c r="E134" s="124">
        <v>3</v>
      </c>
      <c r="F134" s="89" t="s">
        <v>1990</v>
      </c>
      <c r="G134" s="89" t="s">
        <v>1991</v>
      </c>
      <c r="H134" s="123" t="s">
        <v>1992</v>
      </c>
      <c r="I134" s="287" t="s">
        <v>1993</v>
      </c>
      <c r="J134" s="146">
        <v>1500</v>
      </c>
      <c r="K134" s="146">
        <v>400</v>
      </c>
      <c r="L134" s="146" t="s">
        <v>129</v>
      </c>
    </row>
    <row r="135" spans="1:18" ht="22.5" customHeight="1">
      <c r="A135" s="598" t="s">
        <v>1994</v>
      </c>
      <c r="B135" s="602">
        <v>11</v>
      </c>
      <c r="C135" s="602">
        <v>10</v>
      </c>
      <c r="D135" s="593" t="s">
        <v>581</v>
      </c>
      <c r="E135" s="124">
        <v>1</v>
      </c>
      <c r="F135" s="124" t="s">
        <v>1995</v>
      </c>
      <c r="G135" s="124" t="s">
        <v>582</v>
      </c>
      <c r="H135" s="123" t="s">
        <v>583</v>
      </c>
      <c r="I135" s="287" t="s">
        <v>1996</v>
      </c>
      <c r="J135" s="146">
        <v>410</v>
      </c>
      <c r="K135" s="146">
        <v>200</v>
      </c>
      <c r="L135" s="146" t="s">
        <v>129</v>
      </c>
      <c r="M135" s="308"/>
      <c r="N135" s="308"/>
      <c r="O135" s="308"/>
      <c r="P135" s="309"/>
    </row>
    <row r="136" spans="1:18" ht="22.5" customHeight="1">
      <c r="A136" s="598"/>
      <c r="B136" s="602"/>
      <c r="C136" s="602"/>
      <c r="D136" s="593"/>
      <c r="E136" s="124">
        <v>3</v>
      </c>
      <c r="F136" s="124" t="s">
        <v>1997</v>
      </c>
      <c r="G136" s="124" t="s">
        <v>582</v>
      </c>
      <c r="H136" s="123" t="s">
        <v>583</v>
      </c>
      <c r="I136" s="287" t="s">
        <v>1998</v>
      </c>
      <c r="J136" s="146">
        <v>480</v>
      </c>
      <c r="K136" s="146">
        <v>200</v>
      </c>
      <c r="L136" s="146" t="s">
        <v>1612</v>
      </c>
    </row>
    <row r="137" spans="1:18" ht="22.5" customHeight="1">
      <c r="A137" s="598"/>
      <c r="B137" s="602"/>
      <c r="C137" s="602"/>
      <c r="D137" s="593" t="s">
        <v>563</v>
      </c>
      <c r="E137" s="124">
        <v>3</v>
      </c>
      <c r="F137" s="124" t="s">
        <v>1999</v>
      </c>
      <c r="G137" s="89" t="s">
        <v>565</v>
      </c>
      <c r="H137" s="123" t="s">
        <v>566</v>
      </c>
      <c r="I137" s="287" t="s">
        <v>2000</v>
      </c>
      <c r="J137" s="146">
        <v>400</v>
      </c>
      <c r="K137" s="146">
        <v>175</v>
      </c>
      <c r="L137" s="146" t="s">
        <v>1606</v>
      </c>
    </row>
    <row r="138" spans="1:18" ht="22.5" customHeight="1">
      <c r="A138" s="598"/>
      <c r="B138" s="602"/>
      <c r="C138" s="602"/>
      <c r="D138" s="593"/>
      <c r="E138" s="124">
        <v>3</v>
      </c>
      <c r="F138" s="89" t="s">
        <v>2001</v>
      </c>
      <c r="G138" s="89" t="s">
        <v>565</v>
      </c>
      <c r="H138" s="123" t="s">
        <v>566</v>
      </c>
      <c r="I138" s="287" t="s">
        <v>2002</v>
      </c>
      <c r="J138" s="146">
        <v>400</v>
      </c>
      <c r="K138" s="146">
        <v>200</v>
      </c>
      <c r="L138" s="146" t="s">
        <v>129</v>
      </c>
    </row>
    <row r="139" spans="1:18" ht="22.5" customHeight="1">
      <c r="A139" s="598"/>
      <c r="B139" s="602"/>
      <c r="C139" s="602"/>
      <c r="D139" s="593" t="s">
        <v>572</v>
      </c>
      <c r="E139" s="124">
        <v>3</v>
      </c>
      <c r="F139" s="89" t="s">
        <v>2003</v>
      </c>
      <c r="G139" s="89" t="s">
        <v>574</v>
      </c>
      <c r="H139" s="123" t="s">
        <v>575</v>
      </c>
      <c r="I139" s="287" t="s">
        <v>2004</v>
      </c>
      <c r="J139" s="146">
        <v>280</v>
      </c>
      <c r="K139" s="146">
        <v>150</v>
      </c>
      <c r="L139" s="146" t="s">
        <v>129</v>
      </c>
    </row>
    <row r="140" spans="1:18" ht="22.5" customHeight="1">
      <c r="A140" s="598"/>
      <c r="B140" s="602"/>
      <c r="C140" s="602"/>
      <c r="D140" s="593"/>
      <c r="E140" s="124">
        <v>3</v>
      </c>
      <c r="F140" s="89" t="s">
        <v>2005</v>
      </c>
      <c r="G140" s="89" t="s">
        <v>574</v>
      </c>
      <c r="H140" s="123" t="s">
        <v>575</v>
      </c>
      <c r="I140" s="287" t="s">
        <v>2006</v>
      </c>
      <c r="J140" s="146">
        <v>120</v>
      </c>
      <c r="K140" s="146">
        <v>110</v>
      </c>
      <c r="L140" s="146" t="s">
        <v>1612</v>
      </c>
    </row>
    <row r="141" spans="1:18" ht="22.5" customHeight="1">
      <c r="A141" s="598"/>
      <c r="B141" s="602"/>
      <c r="C141" s="602"/>
      <c r="D141" s="593" t="s">
        <v>2007</v>
      </c>
      <c r="E141" s="124">
        <v>1</v>
      </c>
      <c r="F141" s="89" t="s">
        <v>2008</v>
      </c>
      <c r="G141" s="89" t="s">
        <v>2009</v>
      </c>
      <c r="H141" s="123" t="s">
        <v>2010</v>
      </c>
      <c r="I141" s="146"/>
      <c r="J141" s="124"/>
      <c r="K141" s="154" t="s">
        <v>228</v>
      </c>
      <c r="L141" s="124" t="s">
        <v>2011</v>
      </c>
    </row>
    <row r="142" spans="1:18" s="299" customFormat="1" ht="22.5" customHeight="1">
      <c r="A142" s="598"/>
      <c r="B142" s="602"/>
      <c r="C142" s="602"/>
      <c r="D142" s="593"/>
      <c r="E142" s="146">
        <v>3</v>
      </c>
      <c r="F142" s="124" t="s">
        <v>2983</v>
      </c>
      <c r="G142" s="89" t="s">
        <v>2009</v>
      </c>
      <c r="H142" s="123" t="s">
        <v>2010</v>
      </c>
      <c r="I142" s="287" t="s">
        <v>2013</v>
      </c>
      <c r="J142" s="146">
        <v>486</v>
      </c>
      <c r="K142" s="146">
        <v>250</v>
      </c>
      <c r="L142" s="146" t="s">
        <v>129</v>
      </c>
      <c r="M142" s="311"/>
      <c r="N142" s="311"/>
      <c r="O142" s="311"/>
      <c r="P142" s="311"/>
      <c r="Q142" s="311"/>
      <c r="R142" s="311"/>
    </row>
    <row r="143" spans="1:18" s="299" customFormat="1" ht="22.5" customHeight="1">
      <c r="A143" s="598"/>
      <c r="B143" s="602"/>
      <c r="C143" s="602"/>
      <c r="D143" s="593"/>
      <c r="E143" s="146">
        <v>3</v>
      </c>
      <c r="F143" s="124" t="s">
        <v>2014</v>
      </c>
      <c r="G143" s="89" t="s">
        <v>2009</v>
      </c>
      <c r="H143" s="123" t="s">
        <v>2010</v>
      </c>
      <c r="I143" s="287" t="s">
        <v>2015</v>
      </c>
      <c r="J143" s="146">
        <v>532</v>
      </c>
      <c r="K143" s="146">
        <v>200</v>
      </c>
      <c r="L143" s="146" t="s">
        <v>1606</v>
      </c>
      <c r="M143" s="311"/>
      <c r="N143" s="311"/>
      <c r="O143" s="311"/>
      <c r="P143" s="311"/>
      <c r="Q143" s="311"/>
      <c r="R143" s="311"/>
    </row>
    <row r="144" spans="1:18" ht="22.5" customHeight="1">
      <c r="A144" s="598"/>
      <c r="B144" s="602"/>
      <c r="C144" s="602"/>
      <c r="D144" s="593"/>
      <c r="E144" s="146">
        <v>4</v>
      </c>
      <c r="F144" s="124" t="s">
        <v>2016</v>
      </c>
      <c r="G144" s="89" t="s">
        <v>2009</v>
      </c>
      <c r="H144" s="123" t="s">
        <v>2010</v>
      </c>
      <c r="I144" s="287" t="s">
        <v>2017</v>
      </c>
      <c r="J144" s="146">
        <v>162</v>
      </c>
      <c r="K144" s="146">
        <v>156</v>
      </c>
      <c r="L144" s="146" t="s">
        <v>129</v>
      </c>
    </row>
    <row r="145" spans="1:18" s="299" customFormat="1" ht="22.5" customHeight="1">
      <c r="A145" s="598"/>
      <c r="B145" s="602"/>
      <c r="C145" s="602"/>
      <c r="D145" s="593"/>
      <c r="E145" s="146">
        <v>3</v>
      </c>
      <c r="F145" s="124" t="s">
        <v>2018</v>
      </c>
      <c r="G145" s="89" t="s">
        <v>2009</v>
      </c>
      <c r="H145" s="123" t="s">
        <v>2010</v>
      </c>
      <c r="I145" s="287" t="s">
        <v>2019</v>
      </c>
      <c r="J145" s="146">
        <v>134</v>
      </c>
      <c r="K145" s="146">
        <v>100</v>
      </c>
      <c r="L145" s="146" t="s">
        <v>1612</v>
      </c>
      <c r="M145" s="311"/>
      <c r="N145" s="311"/>
      <c r="O145" s="311"/>
      <c r="P145" s="311"/>
      <c r="Q145" s="311"/>
      <c r="R145" s="311"/>
    </row>
    <row r="146" spans="1:18" s="300" customFormat="1" ht="22.5" customHeight="1">
      <c r="A146" s="602" t="s">
        <v>2020</v>
      </c>
      <c r="B146" s="602">
        <v>23</v>
      </c>
      <c r="C146" s="602">
        <v>18</v>
      </c>
      <c r="D146" s="593" t="s">
        <v>2021</v>
      </c>
      <c r="E146" s="124">
        <v>1</v>
      </c>
      <c r="F146" s="124" t="s">
        <v>2022</v>
      </c>
      <c r="G146" s="124" t="s">
        <v>2023</v>
      </c>
      <c r="H146" s="123" t="s">
        <v>2024</v>
      </c>
      <c r="I146" s="287" t="s">
        <v>2025</v>
      </c>
      <c r="J146" s="146">
        <v>420</v>
      </c>
      <c r="K146" s="146">
        <v>250</v>
      </c>
      <c r="L146" s="146" t="s">
        <v>195</v>
      </c>
      <c r="M146" s="311"/>
      <c r="N146" s="311"/>
      <c r="O146" s="311"/>
      <c r="P146" s="311"/>
      <c r="Q146" s="311"/>
      <c r="R146" s="311"/>
    </row>
    <row r="147" spans="1:18" ht="22.5" customHeight="1">
      <c r="A147" s="602"/>
      <c r="B147" s="602"/>
      <c r="C147" s="602"/>
      <c r="D147" s="593"/>
      <c r="E147" s="124">
        <v>2</v>
      </c>
      <c r="F147" s="89" t="s">
        <v>2026</v>
      </c>
      <c r="G147" s="124" t="s">
        <v>2023</v>
      </c>
      <c r="H147" s="123" t="s">
        <v>2024</v>
      </c>
      <c r="I147" s="287" t="s">
        <v>2027</v>
      </c>
      <c r="J147" s="146">
        <v>99</v>
      </c>
      <c r="K147" s="146">
        <v>100</v>
      </c>
      <c r="L147" s="146" t="s">
        <v>1596</v>
      </c>
      <c r="M147" s="308"/>
      <c r="N147" s="308"/>
      <c r="O147" s="308"/>
      <c r="P147" s="309"/>
    </row>
    <row r="148" spans="1:18" ht="22.5" customHeight="1">
      <c r="A148" s="602"/>
      <c r="B148" s="602"/>
      <c r="C148" s="602"/>
      <c r="D148" s="593"/>
      <c r="E148" s="124">
        <v>4</v>
      </c>
      <c r="F148" s="89" t="s">
        <v>2028</v>
      </c>
      <c r="G148" s="124" t="s">
        <v>2023</v>
      </c>
      <c r="H148" s="123" t="s">
        <v>2024</v>
      </c>
      <c r="I148" s="146"/>
      <c r="J148" s="124"/>
      <c r="K148" s="154" t="s">
        <v>244</v>
      </c>
      <c r="L148" s="124" t="s">
        <v>2029</v>
      </c>
    </row>
    <row r="149" spans="1:18" ht="22.5" customHeight="1">
      <c r="A149" s="602"/>
      <c r="B149" s="602"/>
      <c r="C149" s="602"/>
      <c r="D149" s="593"/>
      <c r="E149" s="124">
        <v>4</v>
      </c>
      <c r="F149" s="89" t="s">
        <v>2030</v>
      </c>
      <c r="G149" s="124" t="s">
        <v>2023</v>
      </c>
      <c r="H149" s="123" t="s">
        <v>2024</v>
      </c>
      <c r="I149" s="287" t="s">
        <v>2031</v>
      </c>
      <c r="J149" s="146">
        <v>216</v>
      </c>
      <c r="K149" s="146">
        <v>175</v>
      </c>
      <c r="L149" s="146" t="s">
        <v>1606</v>
      </c>
    </row>
    <row r="150" spans="1:18" ht="22.5" customHeight="1">
      <c r="A150" s="602"/>
      <c r="B150" s="602"/>
      <c r="C150" s="602"/>
      <c r="D150" s="593"/>
      <c r="E150" s="124">
        <v>3</v>
      </c>
      <c r="F150" s="89" t="s">
        <v>2032</v>
      </c>
      <c r="G150" s="124" t="s">
        <v>2023</v>
      </c>
      <c r="H150" s="123" t="s">
        <v>2024</v>
      </c>
      <c r="I150" s="287" t="s">
        <v>2033</v>
      </c>
      <c r="J150" s="146">
        <v>486</v>
      </c>
      <c r="K150" s="146">
        <v>300</v>
      </c>
      <c r="L150" s="146" t="s">
        <v>129</v>
      </c>
    </row>
    <row r="151" spans="1:18" ht="22.5" customHeight="1">
      <c r="A151" s="602"/>
      <c r="B151" s="602"/>
      <c r="C151" s="602"/>
      <c r="D151" s="593"/>
      <c r="E151" s="124">
        <v>3</v>
      </c>
      <c r="F151" s="89" t="s">
        <v>2035</v>
      </c>
      <c r="G151" s="124" t="s">
        <v>2023</v>
      </c>
      <c r="H151" s="123" t="s">
        <v>2024</v>
      </c>
      <c r="I151" s="146"/>
      <c r="J151" s="124"/>
      <c r="K151" s="154" t="s">
        <v>269</v>
      </c>
      <c r="L151" s="124" t="s">
        <v>2984</v>
      </c>
    </row>
    <row r="152" spans="1:18" ht="22.5" customHeight="1">
      <c r="A152" s="602"/>
      <c r="B152" s="602"/>
      <c r="C152" s="602"/>
      <c r="D152" s="593" t="s">
        <v>2037</v>
      </c>
      <c r="E152" s="147">
        <v>3</v>
      </c>
      <c r="F152" s="124" t="s">
        <v>2038</v>
      </c>
      <c r="G152" s="124" t="s">
        <v>2039</v>
      </c>
      <c r="H152" s="123">
        <v>18210511980</v>
      </c>
      <c r="I152" s="287" t="s">
        <v>2040</v>
      </c>
      <c r="J152" s="146">
        <v>900</v>
      </c>
      <c r="K152" s="146">
        <v>450</v>
      </c>
      <c r="L152" s="146" t="s">
        <v>1606</v>
      </c>
    </row>
    <row r="153" spans="1:18" ht="22.5" customHeight="1">
      <c r="A153" s="602"/>
      <c r="B153" s="602"/>
      <c r="C153" s="602"/>
      <c r="D153" s="593"/>
      <c r="E153" s="147">
        <v>3</v>
      </c>
      <c r="F153" s="89" t="s">
        <v>2041</v>
      </c>
      <c r="G153" s="124" t="s">
        <v>2042</v>
      </c>
      <c r="H153" s="123">
        <v>18210929766</v>
      </c>
      <c r="I153" s="287" t="s">
        <v>2043</v>
      </c>
      <c r="J153" s="146">
        <v>300</v>
      </c>
      <c r="K153" s="146">
        <v>200</v>
      </c>
      <c r="L153" s="146" t="s">
        <v>1606</v>
      </c>
    </row>
    <row r="154" spans="1:18" ht="22.5" customHeight="1">
      <c r="A154" s="602"/>
      <c r="B154" s="602"/>
      <c r="C154" s="602"/>
      <c r="D154" s="593"/>
      <c r="E154" s="124">
        <v>2</v>
      </c>
      <c r="F154" s="89" t="s">
        <v>2045</v>
      </c>
      <c r="G154" s="124" t="s">
        <v>2046</v>
      </c>
      <c r="H154" s="123">
        <v>15600925817</v>
      </c>
      <c r="I154" s="287" t="s">
        <v>2047</v>
      </c>
      <c r="J154" s="146">
        <v>300</v>
      </c>
      <c r="K154" s="146">
        <v>175</v>
      </c>
      <c r="L154" s="146" t="s">
        <v>2979</v>
      </c>
    </row>
    <row r="155" spans="1:18" ht="22.5" customHeight="1">
      <c r="A155" s="602"/>
      <c r="B155" s="602"/>
      <c r="C155" s="602"/>
      <c r="D155" s="593" t="s">
        <v>2048</v>
      </c>
      <c r="E155" s="124">
        <v>1</v>
      </c>
      <c r="F155" s="89" t="s">
        <v>2049</v>
      </c>
      <c r="G155" s="124" t="s">
        <v>2050</v>
      </c>
      <c r="H155" s="123" t="s">
        <v>2051</v>
      </c>
      <c r="I155" s="287" t="s">
        <v>2052</v>
      </c>
      <c r="J155" s="146">
        <v>700</v>
      </c>
      <c r="K155" s="146">
        <v>250</v>
      </c>
      <c r="L155" s="146" t="s">
        <v>2973</v>
      </c>
    </row>
    <row r="156" spans="1:18" ht="22.5" customHeight="1">
      <c r="A156" s="602"/>
      <c r="B156" s="602"/>
      <c r="C156" s="602"/>
      <c r="D156" s="593"/>
      <c r="E156" s="124">
        <v>3</v>
      </c>
      <c r="F156" s="89" t="s">
        <v>2053</v>
      </c>
      <c r="G156" s="124" t="s">
        <v>2050</v>
      </c>
      <c r="H156" s="123" t="s">
        <v>2051</v>
      </c>
      <c r="I156" s="287" t="s">
        <v>2054</v>
      </c>
      <c r="J156" s="146">
        <v>1300</v>
      </c>
      <c r="K156" s="146">
        <v>450</v>
      </c>
      <c r="L156" s="146" t="s">
        <v>1596</v>
      </c>
    </row>
    <row r="157" spans="1:18" ht="22.5" customHeight="1">
      <c r="A157" s="602"/>
      <c r="B157" s="602"/>
      <c r="C157" s="602"/>
      <c r="D157" s="593" t="s">
        <v>2055</v>
      </c>
      <c r="E157" s="124">
        <v>3</v>
      </c>
      <c r="F157" s="89" t="s">
        <v>2985</v>
      </c>
      <c r="G157" s="124" t="s">
        <v>2056</v>
      </c>
      <c r="H157" s="123" t="s">
        <v>623</v>
      </c>
      <c r="I157" s="146"/>
      <c r="J157" s="124"/>
      <c r="K157" s="154" t="s">
        <v>279</v>
      </c>
      <c r="L157" s="124" t="s">
        <v>2975</v>
      </c>
    </row>
    <row r="158" spans="1:18" ht="22.5" customHeight="1">
      <c r="A158" s="602"/>
      <c r="B158" s="602"/>
      <c r="C158" s="602"/>
      <c r="D158" s="593"/>
      <c r="E158" s="124">
        <v>1</v>
      </c>
      <c r="F158" s="124" t="s">
        <v>2986</v>
      </c>
      <c r="G158" s="124" t="s">
        <v>2059</v>
      </c>
      <c r="H158" s="123" t="s">
        <v>613</v>
      </c>
      <c r="I158" s="287" t="s">
        <v>2060</v>
      </c>
      <c r="J158" s="146">
        <v>1770</v>
      </c>
      <c r="K158" s="146">
        <v>400</v>
      </c>
      <c r="L158" s="146" t="s">
        <v>1606</v>
      </c>
    </row>
    <row r="159" spans="1:18" ht="22.5" customHeight="1">
      <c r="A159" s="602"/>
      <c r="B159" s="602"/>
      <c r="C159" s="602"/>
      <c r="D159" s="593" t="s">
        <v>2061</v>
      </c>
      <c r="E159" s="124">
        <v>3</v>
      </c>
      <c r="F159" s="89" t="s">
        <v>2985</v>
      </c>
      <c r="G159" s="124" t="s">
        <v>2056</v>
      </c>
      <c r="H159" s="123" t="s">
        <v>623</v>
      </c>
      <c r="I159" s="287" t="s">
        <v>2062</v>
      </c>
      <c r="J159" s="146">
        <v>3500</v>
      </c>
      <c r="K159" s="146">
        <v>700</v>
      </c>
      <c r="L159" s="146" t="s">
        <v>2113</v>
      </c>
      <c r="M159" s="308"/>
      <c r="N159" s="308"/>
      <c r="O159" s="308"/>
      <c r="P159" s="309"/>
    </row>
    <row r="160" spans="1:18" ht="22.5" customHeight="1">
      <c r="A160" s="602"/>
      <c r="B160" s="602"/>
      <c r="C160" s="602"/>
      <c r="D160" s="593"/>
      <c r="E160" s="124">
        <v>1</v>
      </c>
      <c r="F160" s="89" t="s">
        <v>2064</v>
      </c>
      <c r="G160" s="124" t="s">
        <v>2056</v>
      </c>
      <c r="H160" s="123" t="s">
        <v>623</v>
      </c>
      <c r="I160" s="287" t="s">
        <v>2065</v>
      </c>
      <c r="J160" s="146">
        <v>280</v>
      </c>
      <c r="K160" s="146">
        <v>175</v>
      </c>
      <c r="L160" s="146" t="s">
        <v>1644</v>
      </c>
    </row>
    <row r="161" spans="1:12" ht="22.5" customHeight="1">
      <c r="A161" s="602"/>
      <c r="B161" s="602"/>
      <c r="C161" s="602"/>
      <c r="D161" s="593"/>
      <c r="E161" s="124">
        <v>3</v>
      </c>
      <c r="F161" s="89" t="s">
        <v>2066</v>
      </c>
      <c r="G161" s="124" t="s">
        <v>2056</v>
      </c>
      <c r="H161" s="123" t="s">
        <v>623</v>
      </c>
      <c r="I161" s="287" t="s">
        <v>2067</v>
      </c>
      <c r="J161" s="146">
        <v>220</v>
      </c>
      <c r="K161" s="146">
        <v>210</v>
      </c>
      <c r="L161" s="146" t="s">
        <v>1606</v>
      </c>
    </row>
    <row r="162" spans="1:12" ht="22.5" customHeight="1">
      <c r="A162" s="602"/>
      <c r="B162" s="602"/>
      <c r="C162" s="602"/>
      <c r="D162" s="593" t="s">
        <v>2987</v>
      </c>
      <c r="E162" s="124">
        <v>3</v>
      </c>
      <c r="F162" s="89" t="s">
        <v>1691</v>
      </c>
      <c r="G162" s="124" t="s">
        <v>2916</v>
      </c>
      <c r="H162" s="123" t="s">
        <v>2917</v>
      </c>
      <c r="I162" s="287" t="s">
        <v>2918</v>
      </c>
      <c r="J162" s="146">
        <v>364</v>
      </c>
      <c r="K162" s="146">
        <v>250</v>
      </c>
      <c r="L162" s="146" t="s">
        <v>1612</v>
      </c>
    </row>
    <row r="163" spans="1:12" ht="22.5" customHeight="1">
      <c r="A163" s="602"/>
      <c r="B163" s="602"/>
      <c r="C163" s="602"/>
      <c r="D163" s="593"/>
      <c r="E163" s="124">
        <v>3</v>
      </c>
      <c r="F163" s="89" t="s">
        <v>2919</v>
      </c>
      <c r="G163" s="124" t="s">
        <v>2920</v>
      </c>
      <c r="H163" s="123" t="s">
        <v>2921</v>
      </c>
      <c r="I163" s="287" t="s">
        <v>2922</v>
      </c>
      <c r="J163" s="146">
        <v>448</v>
      </c>
      <c r="K163" s="146">
        <v>300</v>
      </c>
      <c r="L163" s="146" t="s">
        <v>129</v>
      </c>
    </row>
    <row r="164" spans="1:12" ht="22.5" customHeight="1">
      <c r="A164" s="602"/>
      <c r="B164" s="602"/>
      <c r="C164" s="602"/>
      <c r="D164" s="593" t="s">
        <v>2069</v>
      </c>
      <c r="E164" s="124">
        <v>1</v>
      </c>
      <c r="F164" s="124" t="s">
        <v>2070</v>
      </c>
      <c r="G164" s="124" t="s">
        <v>2071</v>
      </c>
      <c r="H164" s="123" t="s">
        <v>2072</v>
      </c>
      <c r="I164" s="287" t="s">
        <v>2073</v>
      </c>
      <c r="J164" s="146">
        <v>240</v>
      </c>
      <c r="K164" s="146">
        <v>220</v>
      </c>
      <c r="L164" s="147" t="s">
        <v>2973</v>
      </c>
    </row>
    <row r="165" spans="1:12" ht="22.5" customHeight="1">
      <c r="A165" s="602"/>
      <c r="B165" s="602"/>
      <c r="C165" s="602"/>
      <c r="D165" s="593"/>
      <c r="E165" s="124">
        <v>3</v>
      </c>
      <c r="F165" s="89" t="s">
        <v>2074</v>
      </c>
      <c r="G165" s="124" t="s">
        <v>2075</v>
      </c>
      <c r="H165" s="123" t="s">
        <v>2076</v>
      </c>
      <c r="I165" s="287" t="s">
        <v>2077</v>
      </c>
      <c r="J165" s="146">
        <v>530</v>
      </c>
      <c r="K165" s="146">
        <v>300</v>
      </c>
      <c r="L165" s="147" t="s">
        <v>1644</v>
      </c>
    </row>
    <row r="166" spans="1:12" ht="22.5" customHeight="1">
      <c r="A166" s="602"/>
      <c r="B166" s="602"/>
      <c r="C166" s="602"/>
      <c r="D166" s="593" t="s">
        <v>701</v>
      </c>
      <c r="E166" s="124">
        <v>3</v>
      </c>
      <c r="F166" s="89" t="s">
        <v>2985</v>
      </c>
      <c r="G166" s="124" t="s">
        <v>703</v>
      </c>
      <c r="H166" s="123" t="s">
        <v>704</v>
      </c>
      <c r="I166" s="287"/>
      <c r="J166" s="124"/>
      <c r="K166" s="154" t="s">
        <v>357</v>
      </c>
      <c r="L166" s="124" t="s">
        <v>2975</v>
      </c>
    </row>
    <row r="167" spans="1:12" ht="22.5" customHeight="1">
      <c r="A167" s="602"/>
      <c r="B167" s="602"/>
      <c r="C167" s="602"/>
      <c r="D167" s="593"/>
      <c r="E167" s="124">
        <v>1</v>
      </c>
      <c r="F167" s="89" t="s">
        <v>2986</v>
      </c>
      <c r="G167" s="124" t="s">
        <v>703</v>
      </c>
      <c r="H167" s="123" t="s">
        <v>704</v>
      </c>
      <c r="I167" s="287"/>
      <c r="J167" s="124"/>
      <c r="K167" s="154" t="s">
        <v>363</v>
      </c>
      <c r="L167" s="124" t="s">
        <v>2975</v>
      </c>
    </row>
    <row r="168" spans="1:12" ht="22.5" customHeight="1">
      <c r="A168" s="602"/>
      <c r="B168" s="602"/>
      <c r="C168" s="602"/>
      <c r="D168" s="593"/>
      <c r="E168" s="124">
        <v>1</v>
      </c>
      <c r="F168" s="89" t="s">
        <v>2079</v>
      </c>
      <c r="G168" s="124" t="s">
        <v>703</v>
      </c>
      <c r="H168" s="123" t="s">
        <v>704</v>
      </c>
      <c r="I168" s="287" t="s">
        <v>2080</v>
      </c>
      <c r="J168" s="146">
        <v>313</v>
      </c>
      <c r="K168" s="146">
        <v>250</v>
      </c>
      <c r="L168" s="146" t="s">
        <v>2973</v>
      </c>
    </row>
    <row r="169" spans="1:12" ht="22.5" customHeight="1">
      <c r="A169" s="598" t="s">
        <v>2081</v>
      </c>
      <c r="B169" s="598">
        <v>26</v>
      </c>
      <c r="C169" s="598">
        <v>18</v>
      </c>
      <c r="D169" s="593" t="s">
        <v>2082</v>
      </c>
      <c r="E169" s="124">
        <v>3</v>
      </c>
      <c r="F169" s="124" t="s">
        <v>2083</v>
      </c>
      <c r="G169" s="124" t="s">
        <v>2084</v>
      </c>
      <c r="H169" s="124" t="s">
        <v>2085</v>
      </c>
      <c r="I169" s="146" t="s">
        <v>2086</v>
      </c>
      <c r="J169" s="146">
        <v>210</v>
      </c>
      <c r="K169" s="146">
        <v>150</v>
      </c>
      <c r="L169" s="146" t="s">
        <v>1606</v>
      </c>
    </row>
    <row r="170" spans="1:12" ht="22.5" customHeight="1">
      <c r="A170" s="598"/>
      <c r="B170" s="598"/>
      <c r="C170" s="598"/>
      <c r="D170" s="593"/>
      <c r="E170" s="124">
        <v>3</v>
      </c>
      <c r="F170" s="124" t="s">
        <v>2088</v>
      </c>
      <c r="G170" s="124" t="s">
        <v>2084</v>
      </c>
      <c r="H170" s="124" t="s">
        <v>2085</v>
      </c>
      <c r="I170" s="146"/>
      <c r="J170" s="146"/>
      <c r="K170" s="154" t="s">
        <v>369</v>
      </c>
      <c r="L170" s="124" t="s">
        <v>2975</v>
      </c>
    </row>
    <row r="171" spans="1:12" ht="22.5" customHeight="1">
      <c r="A171" s="598"/>
      <c r="B171" s="598"/>
      <c r="C171" s="598"/>
      <c r="D171" s="593" t="s">
        <v>2089</v>
      </c>
      <c r="E171" s="124">
        <v>3</v>
      </c>
      <c r="F171" s="124" t="s">
        <v>2090</v>
      </c>
      <c r="G171" s="124" t="s">
        <v>2091</v>
      </c>
      <c r="H171" s="124" t="s">
        <v>2092</v>
      </c>
      <c r="I171" s="146" t="s">
        <v>2093</v>
      </c>
      <c r="J171" s="146">
        <v>500</v>
      </c>
      <c r="K171" s="146">
        <v>225</v>
      </c>
      <c r="L171" s="146" t="s">
        <v>1606</v>
      </c>
    </row>
    <row r="172" spans="1:12" ht="22.5" customHeight="1">
      <c r="A172" s="598"/>
      <c r="B172" s="598"/>
      <c r="C172" s="598"/>
      <c r="D172" s="593"/>
      <c r="E172" s="124">
        <v>3</v>
      </c>
      <c r="F172" s="124" t="s">
        <v>2095</v>
      </c>
      <c r="G172" s="124" t="s">
        <v>2091</v>
      </c>
      <c r="H172" s="124" t="s">
        <v>2092</v>
      </c>
      <c r="I172" s="146"/>
      <c r="J172" s="124"/>
      <c r="K172" s="154" t="s">
        <v>426</v>
      </c>
      <c r="L172" s="124" t="s">
        <v>2975</v>
      </c>
    </row>
    <row r="173" spans="1:12" ht="22.5" customHeight="1">
      <c r="A173" s="598"/>
      <c r="B173" s="598"/>
      <c r="C173" s="598"/>
      <c r="D173" s="593" t="s">
        <v>2097</v>
      </c>
      <c r="E173" s="124">
        <v>3</v>
      </c>
      <c r="F173" s="124" t="s">
        <v>793</v>
      </c>
      <c r="G173" s="124" t="s">
        <v>2098</v>
      </c>
      <c r="H173" s="124" t="s">
        <v>2099</v>
      </c>
      <c r="I173" s="146" t="s">
        <v>2100</v>
      </c>
      <c r="J173" s="146">
        <v>400</v>
      </c>
      <c r="K173" s="146">
        <v>225</v>
      </c>
      <c r="L173" s="312" t="s">
        <v>1606</v>
      </c>
    </row>
    <row r="174" spans="1:12" ht="22.5" customHeight="1">
      <c r="A174" s="598"/>
      <c r="B174" s="598"/>
      <c r="C174" s="598"/>
      <c r="D174" s="593"/>
      <c r="E174" s="124">
        <v>3</v>
      </c>
      <c r="F174" s="124" t="s">
        <v>2088</v>
      </c>
      <c r="G174" s="124" t="s">
        <v>2098</v>
      </c>
      <c r="H174" s="124" t="s">
        <v>2099</v>
      </c>
      <c r="I174" s="146"/>
      <c r="J174" s="124"/>
      <c r="K174" s="154" t="s">
        <v>458</v>
      </c>
      <c r="L174" s="124" t="s">
        <v>2975</v>
      </c>
    </row>
    <row r="175" spans="1:12" ht="22.5" customHeight="1">
      <c r="A175" s="598"/>
      <c r="B175" s="598"/>
      <c r="C175" s="598"/>
      <c r="D175" s="593" t="s">
        <v>2101</v>
      </c>
      <c r="E175" s="124">
        <v>4</v>
      </c>
      <c r="F175" s="124" t="s">
        <v>2102</v>
      </c>
      <c r="G175" s="124" t="s">
        <v>2103</v>
      </c>
      <c r="H175" s="124" t="s">
        <v>2104</v>
      </c>
      <c r="I175" s="146" t="s">
        <v>2105</v>
      </c>
      <c r="J175" s="146">
        <v>400</v>
      </c>
      <c r="K175" s="146">
        <v>200</v>
      </c>
      <c r="L175" s="124" t="s">
        <v>1606</v>
      </c>
    </row>
    <row r="176" spans="1:12" ht="22.5" customHeight="1">
      <c r="A176" s="598"/>
      <c r="B176" s="598"/>
      <c r="C176" s="598"/>
      <c r="D176" s="593"/>
      <c r="E176" s="124">
        <v>2</v>
      </c>
      <c r="F176" s="124" t="s">
        <v>2106</v>
      </c>
      <c r="G176" s="124" t="s">
        <v>2103</v>
      </c>
      <c r="H176" s="124" t="s">
        <v>2104</v>
      </c>
      <c r="I176" s="146" t="s">
        <v>2107</v>
      </c>
      <c r="J176" s="146">
        <v>300</v>
      </c>
      <c r="K176" s="146">
        <v>175</v>
      </c>
      <c r="L176" s="146" t="s">
        <v>2973</v>
      </c>
    </row>
    <row r="177" spans="1:16" ht="22.5" customHeight="1">
      <c r="A177" s="598"/>
      <c r="B177" s="598"/>
      <c r="C177" s="598"/>
      <c r="D177" s="593"/>
      <c r="E177" s="124">
        <v>3</v>
      </c>
      <c r="F177" s="124" t="s">
        <v>2108</v>
      </c>
      <c r="G177" s="124" t="s">
        <v>2103</v>
      </c>
      <c r="H177" s="124" t="s">
        <v>2104</v>
      </c>
      <c r="I177" s="146"/>
      <c r="J177" s="124"/>
      <c r="K177" s="154" t="s">
        <v>482</v>
      </c>
      <c r="L177" s="124" t="s">
        <v>2975</v>
      </c>
    </row>
    <row r="178" spans="1:16" ht="22.5" customHeight="1">
      <c r="A178" s="598"/>
      <c r="B178" s="598"/>
      <c r="C178" s="598"/>
      <c r="D178" s="593" t="s">
        <v>2109</v>
      </c>
      <c r="E178" s="124">
        <v>3</v>
      </c>
      <c r="F178" s="124" t="s">
        <v>2988</v>
      </c>
      <c r="G178" s="124" t="s">
        <v>2989</v>
      </c>
      <c r="H178" s="124" t="s">
        <v>2110</v>
      </c>
      <c r="I178" s="146" t="s">
        <v>2111</v>
      </c>
      <c r="J178" s="146">
        <v>200</v>
      </c>
      <c r="K178" s="146">
        <v>175</v>
      </c>
      <c r="L178" s="146" t="s">
        <v>1606</v>
      </c>
    </row>
    <row r="179" spans="1:16" ht="22.5" customHeight="1">
      <c r="A179" s="598"/>
      <c r="B179" s="598"/>
      <c r="C179" s="598"/>
      <c r="D179" s="593"/>
      <c r="E179" s="124">
        <v>3</v>
      </c>
      <c r="F179" s="89" t="s">
        <v>2990</v>
      </c>
      <c r="G179" s="124" t="s">
        <v>2989</v>
      </c>
      <c r="H179" s="124" t="s">
        <v>2110</v>
      </c>
      <c r="I179" s="146" t="s">
        <v>2112</v>
      </c>
      <c r="J179" s="124">
        <v>2400</v>
      </c>
      <c r="K179" s="146">
        <v>700</v>
      </c>
      <c r="L179" s="146" t="s">
        <v>2113</v>
      </c>
    </row>
    <row r="180" spans="1:16" ht="22.5" customHeight="1">
      <c r="A180" s="598"/>
      <c r="B180" s="598"/>
      <c r="C180" s="598"/>
      <c r="D180" s="593" t="s">
        <v>1975</v>
      </c>
      <c r="E180" s="124">
        <v>3</v>
      </c>
      <c r="F180" s="89" t="s">
        <v>2991</v>
      </c>
      <c r="G180" s="124" t="s">
        <v>2992</v>
      </c>
      <c r="H180" s="124" t="s">
        <v>2115</v>
      </c>
      <c r="I180" s="146" t="s">
        <v>2116</v>
      </c>
      <c r="J180" s="146">
        <v>333</v>
      </c>
      <c r="K180" s="146">
        <v>300</v>
      </c>
      <c r="L180" s="146" t="s">
        <v>1606</v>
      </c>
    </row>
    <row r="181" spans="1:16" ht="22.5" customHeight="1">
      <c r="A181" s="598"/>
      <c r="B181" s="598"/>
      <c r="C181" s="598"/>
      <c r="D181" s="593"/>
      <c r="E181" s="124">
        <v>3</v>
      </c>
      <c r="F181" s="89" t="s">
        <v>2993</v>
      </c>
      <c r="G181" s="124" t="s">
        <v>2992</v>
      </c>
      <c r="H181" s="124" t="s">
        <v>2115</v>
      </c>
      <c r="I181" s="146" t="s">
        <v>2118</v>
      </c>
      <c r="J181" s="146">
        <v>17</v>
      </c>
      <c r="K181" s="146">
        <v>17</v>
      </c>
      <c r="L181" s="146" t="s">
        <v>1612</v>
      </c>
    </row>
    <row r="182" spans="1:16" ht="22.5" customHeight="1">
      <c r="A182" s="598"/>
      <c r="B182" s="598"/>
      <c r="C182" s="598"/>
      <c r="D182" s="124" t="s">
        <v>2994</v>
      </c>
      <c r="E182" s="124">
        <v>3</v>
      </c>
      <c r="F182" s="89" t="s">
        <v>2995</v>
      </c>
      <c r="G182" s="124" t="s">
        <v>2996</v>
      </c>
      <c r="H182" s="124" t="s">
        <v>762</v>
      </c>
      <c r="I182" s="146" t="s">
        <v>2120</v>
      </c>
      <c r="J182" s="146">
        <v>500</v>
      </c>
      <c r="K182" s="146">
        <v>375</v>
      </c>
      <c r="L182" s="146" t="s">
        <v>1644</v>
      </c>
    </row>
    <row r="183" spans="1:16" ht="22.5" customHeight="1">
      <c r="A183" s="598"/>
      <c r="B183" s="598"/>
      <c r="C183" s="598"/>
      <c r="D183" s="593" t="s">
        <v>1304</v>
      </c>
      <c r="E183" s="124">
        <v>1</v>
      </c>
      <c r="F183" s="89" t="s">
        <v>2997</v>
      </c>
      <c r="G183" s="124" t="s">
        <v>2122</v>
      </c>
      <c r="H183" s="124" t="s">
        <v>2123</v>
      </c>
      <c r="I183" s="146" t="s">
        <v>2124</v>
      </c>
      <c r="J183" s="146">
        <v>100</v>
      </c>
      <c r="K183" s="146">
        <v>100</v>
      </c>
      <c r="L183" s="146" t="s">
        <v>2973</v>
      </c>
    </row>
    <row r="184" spans="1:16" ht="22.5" customHeight="1">
      <c r="A184" s="598"/>
      <c r="B184" s="598"/>
      <c r="C184" s="598"/>
      <c r="D184" s="593"/>
      <c r="E184" s="124">
        <v>3</v>
      </c>
      <c r="F184" s="124" t="s">
        <v>2998</v>
      </c>
      <c r="G184" s="124" t="s">
        <v>2122</v>
      </c>
      <c r="H184" s="124" t="s">
        <v>2123</v>
      </c>
      <c r="I184" s="146" t="s">
        <v>2125</v>
      </c>
      <c r="J184" s="146">
        <v>590</v>
      </c>
      <c r="K184" s="146">
        <v>300</v>
      </c>
      <c r="L184" s="146" t="s">
        <v>1606</v>
      </c>
    </row>
    <row r="185" spans="1:16" ht="22.5" customHeight="1">
      <c r="A185" s="598"/>
      <c r="B185" s="598"/>
      <c r="C185" s="598"/>
      <c r="D185" s="593" t="s">
        <v>2126</v>
      </c>
      <c r="E185" s="124">
        <v>1</v>
      </c>
      <c r="F185" s="124" t="s">
        <v>2999</v>
      </c>
      <c r="G185" s="89" t="s">
        <v>740</v>
      </c>
      <c r="H185" s="124" t="s">
        <v>2127</v>
      </c>
      <c r="I185" s="146" t="s">
        <v>2128</v>
      </c>
      <c r="J185" s="146">
        <v>1010</v>
      </c>
      <c r="K185" s="146">
        <v>500</v>
      </c>
      <c r="L185" s="146" t="s">
        <v>1644</v>
      </c>
    </row>
    <row r="186" spans="1:16" ht="22.5" customHeight="1">
      <c r="A186" s="598"/>
      <c r="B186" s="598"/>
      <c r="C186" s="598"/>
      <c r="D186" s="593"/>
      <c r="E186" s="124">
        <v>3</v>
      </c>
      <c r="F186" s="124" t="s">
        <v>3000</v>
      </c>
      <c r="G186" s="89" t="s">
        <v>740</v>
      </c>
      <c r="H186" s="124" t="s">
        <v>2127</v>
      </c>
      <c r="I186" s="146" t="s">
        <v>2129</v>
      </c>
      <c r="J186" s="146">
        <v>970</v>
      </c>
      <c r="K186" s="146">
        <v>300</v>
      </c>
      <c r="L186" s="146" t="s">
        <v>1606</v>
      </c>
    </row>
    <row r="187" spans="1:16" ht="22.5" customHeight="1">
      <c r="A187" s="598"/>
      <c r="B187" s="598"/>
      <c r="C187" s="598"/>
      <c r="D187" s="593"/>
      <c r="E187" s="124">
        <v>4</v>
      </c>
      <c r="F187" s="89" t="s">
        <v>3001</v>
      </c>
      <c r="G187" s="89" t="s">
        <v>740</v>
      </c>
      <c r="H187" s="124" t="s">
        <v>2127</v>
      </c>
      <c r="I187" s="146"/>
      <c r="J187" s="124"/>
      <c r="K187" s="154" t="s">
        <v>516</v>
      </c>
      <c r="L187" s="124" t="s">
        <v>2975</v>
      </c>
    </row>
    <row r="188" spans="1:16" ht="22.5" customHeight="1">
      <c r="A188" s="598"/>
      <c r="B188" s="598"/>
      <c r="C188" s="598"/>
      <c r="D188" s="593"/>
      <c r="E188" s="124">
        <v>1</v>
      </c>
      <c r="F188" s="89" t="s">
        <v>3002</v>
      </c>
      <c r="G188" s="89" t="s">
        <v>740</v>
      </c>
      <c r="H188" s="124" t="s">
        <v>2127</v>
      </c>
      <c r="I188" s="146"/>
      <c r="J188" s="146"/>
      <c r="K188" s="154" t="s">
        <v>533</v>
      </c>
      <c r="L188" s="124" t="s">
        <v>2975</v>
      </c>
      <c r="M188" s="308"/>
      <c r="N188" s="308"/>
      <c r="O188" s="308"/>
      <c r="P188" s="309"/>
    </row>
    <row r="189" spans="1:16" ht="22.5" customHeight="1">
      <c r="A189" s="598"/>
      <c r="B189" s="598"/>
      <c r="C189" s="598"/>
      <c r="D189" s="593" t="s">
        <v>2130</v>
      </c>
      <c r="E189" s="124">
        <v>1</v>
      </c>
      <c r="F189" s="124" t="s">
        <v>2999</v>
      </c>
      <c r="G189" s="124" t="s">
        <v>2131</v>
      </c>
      <c r="H189" s="124" t="s">
        <v>735</v>
      </c>
      <c r="I189" s="146"/>
      <c r="J189" s="124"/>
      <c r="K189" s="154" t="s">
        <v>554</v>
      </c>
      <c r="L189" s="124" t="s">
        <v>2975</v>
      </c>
    </row>
    <row r="190" spans="1:16" ht="22.5" customHeight="1">
      <c r="A190" s="598"/>
      <c r="B190" s="598"/>
      <c r="C190" s="598"/>
      <c r="D190" s="593"/>
      <c r="E190" s="124">
        <v>3</v>
      </c>
      <c r="F190" s="124" t="s">
        <v>3003</v>
      </c>
      <c r="G190" s="124" t="s">
        <v>2131</v>
      </c>
      <c r="H190" s="124" t="s">
        <v>735</v>
      </c>
      <c r="I190" s="146"/>
      <c r="J190" s="124"/>
      <c r="K190" s="154" t="s">
        <v>607</v>
      </c>
      <c r="L190" s="124" t="s">
        <v>2975</v>
      </c>
    </row>
    <row r="191" spans="1:16" ht="22.5" customHeight="1">
      <c r="A191" s="598"/>
      <c r="B191" s="598"/>
      <c r="C191" s="598"/>
      <c r="D191" s="593"/>
      <c r="E191" s="124">
        <v>4</v>
      </c>
      <c r="F191" s="310" t="s">
        <v>3004</v>
      </c>
      <c r="G191" s="242" t="s">
        <v>2131</v>
      </c>
      <c r="H191" s="242" t="s">
        <v>735</v>
      </c>
      <c r="I191" s="146" t="s">
        <v>2132</v>
      </c>
      <c r="J191" s="242">
        <v>1000</v>
      </c>
      <c r="K191" s="242">
        <v>400</v>
      </c>
      <c r="L191" s="146" t="s">
        <v>1644</v>
      </c>
    </row>
    <row r="192" spans="1:16" ht="22.5" customHeight="1">
      <c r="A192" s="598"/>
      <c r="B192" s="598"/>
      <c r="C192" s="598"/>
      <c r="D192" s="593"/>
      <c r="E192" s="124">
        <v>1</v>
      </c>
      <c r="F192" s="89" t="s">
        <v>3005</v>
      </c>
      <c r="G192" s="124" t="s">
        <v>2131</v>
      </c>
      <c r="H192" s="124" t="s">
        <v>735</v>
      </c>
      <c r="I192" s="146" t="s">
        <v>2134</v>
      </c>
      <c r="J192" s="124">
        <v>400</v>
      </c>
      <c r="K192" s="146">
        <v>200</v>
      </c>
      <c r="L192" s="146" t="s">
        <v>1644</v>
      </c>
    </row>
    <row r="193" spans="1:18" s="301" customFormat="1" ht="22.5" customHeight="1">
      <c r="A193" s="598"/>
      <c r="B193" s="598"/>
      <c r="C193" s="598"/>
      <c r="D193" s="124" t="s">
        <v>2135</v>
      </c>
      <c r="E193" s="124">
        <v>4</v>
      </c>
      <c r="F193" s="124" t="s">
        <v>2136</v>
      </c>
      <c r="G193" s="124" t="s">
        <v>750</v>
      </c>
      <c r="H193" s="124" t="s">
        <v>751</v>
      </c>
      <c r="I193" s="146" t="s">
        <v>2137</v>
      </c>
      <c r="J193" s="146">
        <v>1500</v>
      </c>
      <c r="K193" s="146">
        <v>450</v>
      </c>
      <c r="L193" s="147" t="s">
        <v>1606</v>
      </c>
      <c r="M193" s="304"/>
      <c r="N193" s="304"/>
      <c r="O193" s="304"/>
      <c r="P193" s="304"/>
      <c r="Q193" s="304"/>
      <c r="R193" s="304"/>
    </row>
    <row r="194" spans="1:18" s="301" customFormat="1" ht="22.5" customHeight="1">
      <c r="A194" s="598"/>
      <c r="B194" s="598"/>
      <c r="C194" s="598"/>
      <c r="D194" s="89" t="s">
        <v>3006</v>
      </c>
      <c r="E194" s="124">
        <v>1</v>
      </c>
      <c r="F194" s="124" t="s">
        <v>3007</v>
      </c>
      <c r="G194" s="89" t="s">
        <v>3008</v>
      </c>
      <c r="H194" s="124" t="s">
        <v>725</v>
      </c>
      <c r="I194" s="146" t="s">
        <v>3009</v>
      </c>
      <c r="J194" s="146">
        <v>400</v>
      </c>
      <c r="K194" s="146">
        <v>225</v>
      </c>
      <c r="L194" s="147" t="s">
        <v>2973</v>
      </c>
      <c r="M194" s="304"/>
      <c r="N194" s="304"/>
      <c r="O194" s="304"/>
      <c r="P194" s="304"/>
      <c r="Q194" s="304"/>
      <c r="R194" s="304"/>
    </row>
    <row r="195" spans="1:18" s="301" customFormat="1" ht="22.5" customHeight="1">
      <c r="A195" s="602" t="s">
        <v>2141</v>
      </c>
      <c r="B195" s="602">
        <v>17</v>
      </c>
      <c r="C195" s="602">
        <v>14</v>
      </c>
      <c r="D195" s="593" t="s">
        <v>2142</v>
      </c>
      <c r="E195" s="124">
        <v>3</v>
      </c>
      <c r="F195" s="124" t="s">
        <v>2143</v>
      </c>
      <c r="G195" s="124" t="s">
        <v>3010</v>
      </c>
      <c r="H195" s="123" t="s">
        <v>2145</v>
      </c>
      <c r="I195" s="287" t="s">
        <v>2146</v>
      </c>
      <c r="J195" s="146">
        <v>600</v>
      </c>
      <c r="K195" s="146">
        <v>250</v>
      </c>
      <c r="L195" s="146" t="s">
        <v>129</v>
      </c>
      <c r="M195" s="304"/>
      <c r="N195" s="304"/>
      <c r="O195" s="304"/>
      <c r="P195" s="304"/>
      <c r="Q195" s="304"/>
      <c r="R195" s="304"/>
    </row>
    <row r="196" spans="1:18" ht="22.5" customHeight="1">
      <c r="A196" s="602"/>
      <c r="B196" s="602"/>
      <c r="C196" s="602"/>
      <c r="D196" s="593"/>
      <c r="E196" s="124">
        <v>4</v>
      </c>
      <c r="F196" s="124" t="s">
        <v>3011</v>
      </c>
      <c r="G196" s="124" t="s">
        <v>2148</v>
      </c>
      <c r="H196" s="123" t="s">
        <v>2149</v>
      </c>
      <c r="I196" s="287" t="s">
        <v>2150</v>
      </c>
      <c r="J196" s="146">
        <v>1400</v>
      </c>
      <c r="K196" s="146">
        <v>700</v>
      </c>
      <c r="L196" s="146" t="s">
        <v>3012</v>
      </c>
    </row>
    <row r="197" spans="1:18" ht="22.5" customHeight="1">
      <c r="A197" s="602"/>
      <c r="B197" s="602"/>
      <c r="C197" s="602"/>
      <c r="D197" s="593"/>
      <c r="E197" s="124">
        <v>1</v>
      </c>
      <c r="F197" s="147" t="s">
        <v>2152</v>
      </c>
      <c r="G197" s="124" t="s">
        <v>2144</v>
      </c>
      <c r="H197" s="123" t="s">
        <v>2153</v>
      </c>
      <c r="I197" s="287" t="s">
        <v>2154</v>
      </c>
      <c r="J197" s="146">
        <v>200</v>
      </c>
      <c r="K197" s="146">
        <v>200</v>
      </c>
      <c r="L197" s="146" t="s">
        <v>2973</v>
      </c>
    </row>
    <row r="198" spans="1:18" ht="22.5" customHeight="1">
      <c r="A198" s="602"/>
      <c r="B198" s="602"/>
      <c r="C198" s="602"/>
      <c r="D198" s="593" t="s">
        <v>2155</v>
      </c>
      <c r="E198" s="124">
        <v>3</v>
      </c>
      <c r="F198" s="89" t="s">
        <v>2143</v>
      </c>
      <c r="G198" s="124" t="s">
        <v>2156</v>
      </c>
      <c r="H198" s="123" t="s">
        <v>2157</v>
      </c>
      <c r="I198" s="287"/>
      <c r="J198" s="124"/>
      <c r="K198" s="154" t="s">
        <v>619</v>
      </c>
      <c r="L198" s="124" t="s">
        <v>2975</v>
      </c>
    </row>
    <row r="199" spans="1:18" ht="22.5" customHeight="1">
      <c r="A199" s="602"/>
      <c r="B199" s="602"/>
      <c r="C199" s="602"/>
      <c r="D199" s="593"/>
      <c r="E199" s="124">
        <v>1</v>
      </c>
      <c r="F199" s="147" t="s">
        <v>2159</v>
      </c>
      <c r="G199" s="124" t="s">
        <v>2160</v>
      </c>
      <c r="H199" s="123" t="s">
        <v>2161</v>
      </c>
      <c r="I199" s="287" t="s">
        <v>2162</v>
      </c>
      <c r="J199" s="146">
        <v>200</v>
      </c>
      <c r="K199" s="146">
        <v>200</v>
      </c>
      <c r="L199" s="146" t="s">
        <v>2973</v>
      </c>
    </row>
    <row r="200" spans="1:18" ht="22.5" customHeight="1">
      <c r="A200" s="602"/>
      <c r="B200" s="602"/>
      <c r="C200" s="602"/>
      <c r="D200" s="593"/>
      <c r="E200" s="124">
        <v>2</v>
      </c>
      <c r="F200" s="147" t="s">
        <v>2163</v>
      </c>
      <c r="G200" s="124" t="s">
        <v>2160</v>
      </c>
      <c r="H200" s="123" t="s">
        <v>2161</v>
      </c>
      <c r="I200" s="287" t="s">
        <v>2164</v>
      </c>
      <c r="J200" s="146">
        <v>300</v>
      </c>
      <c r="K200" s="146">
        <v>200</v>
      </c>
      <c r="L200" s="146" t="s">
        <v>2979</v>
      </c>
    </row>
    <row r="201" spans="1:18" ht="22.5" customHeight="1">
      <c r="A201" s="602"/>
      <c r="B201" s="602"/>
      <c r="C201" s="602"/>
      <c r="D201" s="593"/>
      <c r="E201" s="124">
        <v>4</v>
      </c>
      <c r="F201" s="147" t="s">
        <v>2165</v>
      </c>
      <c r="G201" s="124" t="s">
        <v>2160</v>
      </c>
      <c r="H201" s="123" t="s">
        <v>2161</v>
      </c>
      <c r="I201" s="287" t="s">
        <v>2166</v>
      </c>
      <c r="J201" s="146">
        <v>1400</v>
      </c>
      <c r="K201" s="146">
        <v>700</v>
      </c>
      <c r="L201" s="146" t="s">
        <v>3012</v>
      </c>
    </row>
    <row r="202" spans="1:18" ht="22.5" customHeight="1">
      <c r="A202" s="602"/>
      <c r="B202" s="602"/>
      <c r="C202" s="602"/>
      <c r="D202" s="596" t="s">
        <v>796</v>
      </c>
      <c r="E202" s="124">
        <v>3</v>
      </c>
      <c r="F202" s="124" t="s">
        <v>2167</v>
      </c>
      <c r="G202" s="147" t="s">
        <v>809</v>
      </c>
      <c r="H202" s="123" t="s">
        <v>2168</v>
      </c>
      <c r="I202" s="287" t="s">
        <v>2169</v>
      </c>
      <c r="J202" s="146">
        <v>450</v>
      </c>
      <c r="K202" s="146">
        <v>325</v>
      </c>
      <c r="L202" s="146" t="s">
        <v>1612</v>
      </c>
    </row>
    <row r="203" spans="1:18" ht="22.5" customHeight="1">
      <c r="A203" s="602"/>
      <c r="B203" s="602"/>
      <c r="C203" s="602"/>
      <c r="D203" s="596"/>
      <c r="E203" s="124">
        <v>3</v>
      </c>
      <c r="F203" s="89" t="s">
        <v>2170</v>
      </c>
      <c r="G203" s="89" t="s">
        <v>809</v>
      </c>
      <c r="H203" s="123">
        <v>15201139118</v>
      </c>
      <c r="I203" s="287"/>
      <c r="J203" s="124"/>
      <c r="K203" s="154" t="s">
        <v>663</v>
      </c>
      <c r="L203" s="124" t="s">
        <v>2975</v>
      </c>
    </row>
    <row r="204" spans="1:18" ht="22.5" customHeight="1">
      <c r="A204" s="602"/>
      <c r="B204" s="602"/>
      <c r="C204" s="602"/>
      <c r="D204" s="596"/>
      <c r="E204" s="124">
        <v>3</v>
      </c>
      <c r="F204" s="147" t="s">
        <v>3013</v>
      </c>
      <c r="G204" s="147" t="s">
        <v>809</v>
      </c>
      <c r="H204" s="123" t="s">
        <v>2168</v>
      </c>
      <c r="I204" s="287" t="s">
        <v>2173</v>
      </c>
      <c r="J204" s="146">
        <v>400</v>
      </c>
      <c r="K204" s="146">
        <v>175</v>
      </c>
      <c r="L204" s="146" t="s">
        <v>129</v>
      </c>
    </row>
    <row r="205" spans="1:18" ht="22.5" customHeight="1">
      <c r="A205" s="602"/>
      <c r="B205" s="602"/>
      <c r="C205" s="602"/>
      <c r="D205" s="593" t="s">
        <v>807</v>
      </c>
      <c r="E205" s="124">
        <v>3</v>
      </c>
      <c r="F205" s="124" t="s">
        <v>2167</v>
      </c>
      <c r="G205" s="124" t="s">
        <v>809</v>
      </c>
      <c r="H205" s="123">
        <v>15201139118</v>
      </c>
      <c r="I205" s="287"/>
      <c r="J205" s="124"/>
      <c r="K205" s="154" t="s">
        <v>671</v>
      </c>
      <c r="L205" s="124" t="s">
        <v>2975</v>
      </c>
    </row>
    <row r="206" spans="1:18" ht="22.5" customHeight="1">
      <c r="A206" s="602"/>
      <c r="B206" s="602"/>
      <c r="C206" s="602"/>
      <c r="D206" s="593"/>
      <c r="E206" s="124">
        <v>1</v>
      </c>
      <c r="F206" s="89" t="s">
        <v>2175</v>
      </c>
      <c r="G206" s="124" t="s">
        <v>809</v>
      </c>
      <c r="H206" s="123">
        <v>15201139118</v>
      </c>
      <c r="I206" s="287" t="s">
        <v>2176</v>
      </c>
      <c r="J206" s="146">
        <v>450</v>
      </c>
      <c r="K206" s="146">
        <v>225</v>
      </c>
      <c r="L206" s="146" t="s">
        <v>2973</v>
      </c>
    </row>
    <row r="207" spans="1:18" ht="22.5" customHeight="1">
      <c r="A207" s="602"/>
      <c r="B207" s="602"/>
      <c r="C207" s="602"/>
      <c r="D207" s="593"/>
      <c r="E207" s="89">
        <v>3</v>
      </c>
      <c r="F207" s="89" t="s">
        <v>2170</v>
      </c>
      <c r="G207" s="147" t="s">
        <v>809</v>
      </c>
      <c r="H207" s="123">
        <v>15201139118</v>
      </c>
      <c r="I207" s="287" t="s">
        <v>2178</v>
      </c>
      <c r="J207" s="146">
        <v>500</v>
      </c>
      <c r="K207" s="146">
        <v>300</v>
      </c>
      <c r="L207" s="146" t="s">
        <v>1606</v>
      </c>
    </row>
    <row r="208" spans="1:18" ht="22.5" customHeight="1">
      <c r="A208" s="602"/>
      <c r="B208" s="602"/>
      <c r="C208" s="602"/>
      <c r="D208" s="593" t="s">
        <v>2179</v>
      </c>
      <c r="E208" s="89">
        <v>3</v>
      </c>
      <c r="F208" s="89" t="s">
        <v>2180</v>
      </c>
      <c r="G208" s="147" t="s">
        <v>816</v>
      </c>
      <c r="H208" s="123">
        <v>15210846283</v>
      </c>
      <c r="I208" s="287" t="s">
        <v>2181</v>
      </c>
      <c r="J208" s="146">
        <v>560</v>
      </c>
      <c r="K208" s="146">
        <v>400</v>
      </c>
      <c r="L208" s="146" t="s">
        <v>1606</v>
      </c>
      <c r="M208" s="308"/>
      <c r="N208" s="308"/>
      <c r="O208" s="308"/>
      <c r="P208" s="309"/>
    </row>
    <row r="209" spans="1:16" ht="22.5" customHeight="1">
      <c r="A209" s="602"/>
      <c r="B209" s="602"/>
      <c r="C209" s="602"/>
      <c r="D209" s="593"/>
      <c r="E209" s="124">
        <v>1</v>
      </c>
      <c r="F209" s="89" t="s">
        <v>2182</v>
      </c>
      <c r="G209" s="147" t="s">
        <v>816</v>
      </c>
      <c r="H209" s="123">
        <v>15210846283</v>
      </c>
      <c r="I209" s="287" t="s">
        <v>2183</v>
      </c>
      <c r="J209" s="146">
        <v>120</v>
      </c>
      <c r="K209" s="146">
        <v>120</v>
      </c>
      <c r="L209" s="146" t="s">
        <v>2973</v>
      </c>
    </row>
    <row r="210" spans="1:16" ht="22.5" customHeight="1">
      <c r="A210" s="602"/>
      <c r="B210" s="602"/>
      <c r="C210" s="602"/>
      <c r="D210" s="596" t="s">
        <v>1855</v>
      </c>
      <c r="E210" s="124">
        <v>1</v>
      </c>
      <c r="F210" s="89" t="s">
        <v>2184</v>
      </c>
      <c r="G210" s="147" t="s">
        <v>831</v>
      </c>
      <c r="H210" s="123" t="s">
        <v>2185</v>
      </c>
      <c r="I210" s="287" t="s">
        <v>2186</v>
      </c>
      <c r="J210" s="146">
        <v>800</v>
      </c>
      <c r="K210" s="146">
        <v>225</v>
      </c>
      <c r="L210" s="146" t="s">
        <v>2973</v>
      </c>
    </row>
    <row r="211" spans="1:16" ht="22.5" customHeight="1">
      <c r="A211" s="602"/>
      <c r="B211" s="602"/>
      <c r="C211" s="602"/>
      <c r="D211" s="596"/>
      <c r="E211" s="124">
        <v>3</v>
      </c>
      <c r="F211" s="89" t="s">
        <v>2187</v>
      </c>
      <c r="G211" s="147" t="s">
        <v>831</v>
      </c>
      <c r="H211" s="123" t="s">
        <v>2185</v>
      </c>
      <c r="I211" s="287" t="s">
        <v>2188</v>
      </c>
      <c r="J211" s="146">
        <v>1000</v>
      </c>
      <c r="K211" s="146">
        <v>350</v>
      </c>
      <c r="L211" s="146" t="s">
        <v>129</v>
      </c>
    </row>
    <row r="212" spans="1:16" ht="22.5" customHeight="1">
      <c r="A212" s="598" t="s">
        <v>2190</v>
      </c>
      <c r="B212" s="598">
        <v>22</v>
      </c>
      <c r="C212" s="598">
        <v>21</v>
      </c>
      <c r="D212" s="593" t="s">
        <v>2191</v>
      </c>
      <c r="E212" s="124">
        <v>3</v>
      </c>
      <c r="F212" s="124" t="s">
        <v>2192</v>
      </c>
      <c r="G212" s="146" t="s">
        <v>2193</v>
      </c>
      <c r="H212" s="124" t="s">
        <v>2194</v>
      </c>
      <c r="I212" s="287" t="s">
        <v>2195</v>
      </c>
      <c r="J212" s="146">
        <v>360</v>
      </c>
      <c r="K212" s="89">
        <v>300</v>
      </c>
      <c r="L212" s="146" t="s">
        <v>129</v>
      </c>
    </row>
    <row r="213" spans="1:16" ht="22.5" customHeight="1">
      <c r="A213" s="598"/>
      <c r="B213" s="598"/>
      <c r="C213" s="598"/>
      <c r="D213" s="593"/>
      <c r="E213" s="124">
        <v>3</v>
      </c>
      <c r="F213" s="124" t="s">
        <v>2196</v>
      </c>
      <c r="G213" s="146" t="s">
        <v>2197</v>
      </c>
      <c r="H213" s="124" t="s">
        <v>2198</v>
      </c>
      <c r="I213" s="287" t="s">
        <v>2199</v>
      </c>
      <c r="J213" s="146">
        <v>240</v>
      </c>
      <c r="K213" s="89">
        <v>200</v>
      </c>
      <c r="L213" s="146" t="s">
        <v>2973</v>
      </c>
    </row>
    <row r="214" spans="1:16" ht="22.5" customHeight="1">
      <c r="A214" s="598"/>
      <c r="B214" s="598"/>
      <c r="C214" s="598"/>
      <c r="D214" s="593"/>
      <c r="E214" s="124">
        <v>3</v>
      </c>
      <c r="F214" s="124" t="s">
        <v>2200</v>
      </c>
      <c r="G214" s="146" t="s">
        <v>2201</v>
      </c>
      <c r="H214" s="124" t="s">
        <v>2202</v>
      </c>
      <c r="I214" s="287" t="s">
        <v>2203</v>
      </c>
      <c r="J214" s="146">
        <v>300</v>
      </c>
      <c r="K214" s="89">
        <v>200</v>
      </c>
      <c r="L214" s="146" t="s">
        <v>129</v>
      </c>
    </row>
    <row r="215" spans="1:16" ht="22.5" customHeight="1">
      <c r="A215" s="598"/>
      <c r="B215" s="598"/>
      <c r="C215" s="598"/>
      <c r="D215" s="593"/>
      <c r="E215" s="124">
        <v>1</v>
      </c>
      <c r="F215" s="124" t="s">
        <v>2204</v>
      </c>
      <c r="G215" s="146" t="s">
        <v>2205</v>
      </c>
      <c r="H215" s="124" t="s">
        <v>2206</v>
      </c>
      <c r="I215" s="287" t="s">
        <v>2207</v>
      </c>
      <c r="J215" s="146">
        <v>228</v>
      </c>
      <c r="K215" s="89">
        <v>200</v>
      </c>
      <c r="L215" s="146" t="s">
        <v>2973</v>
      </c>
    </row>
    <row r="216" spans="1:16" ht="22.5" customHeight="1">
      <c r="A216" s="598"/>
      <c r="B216" s="598"/>
      <c r="C216" s="598"/>
      <c r="D216" s="593" t="s">
        <v>2208</v>
      </c>
      <c r="E216" s="124">
        <v>3</v>
      </c>
      <c r="F216" s="124" t="s">
        <v>2209</v>
      </c>
      <c r="G216" s="146" t="s">
        <v>2210</v>
      </c>
      <c r="H216" s="124" t="s">
        <v>2211</v>
      </c>
      <c r="I216" s="287" t="s">
        <v>2212</v>
      </c>
      <c r="J216" s="146">
        <v>975</v>
      </c>
      <c r="K216" s="89">
        <v>300</v>
      </c>
      <c r="L216" s="146" t="s">
        <v>1606</v>
      </c>
    </row>
    <row r="217" spans="1:16" ht="22.5" customHeight="1">
      <c r="A217" s="598"/>
      <c r="B217" s="598"/>
      <c r="C217" s="598"/>
      <c r="D217" s="593"/>
      <c r="E217" s="124">
        <v>3</v>
      </c>
      <c r="F217" s="124" t="s">
        <v>2213</v>
      </c>
      <c r="G217" s="146" t="s">
        <v>2214</v>
      </c>
      <c r="H217" s="124" t="s">
        <v>2215</v>
      </c>
      <c r="I217" s="287" t="s">
        <v>2216</v>
      </c>
      <c r="J217" s="146">
        <v>1074</v>
      </c>
      <c r="K217" s="147">
        <v>500</v>
      </c>
      <c r="L217" s="291" t="s">
        <v>1644</v>
      </c>
    </row>
    <row r="218" spans="1:16" ht="22.5" customHeight="1">
      <c r="A218" s="598"/>
      <c r="B218" s="598"/>
      <c r="C218" s="598"/>
      <c r="D218" s="593"/>
      <c r="E218" s="124">
        <v>2</v>
      </c>
      <c r="F218" s="124" t="s">
        <v>2217</v>
      </c>
      <c r="G218" s="146" t="s">
        <v>2218</v>
      </c>
      <c r="H218" s="124" t="s">
        <v>2219</v>
      </c>
      <c r="I218" s="287" t="s">
        <v>2220</v>
      </c>
      <c r="J218" s="146">
        <v>680</v>
      </c>
      <c r="K218" s="147">
        <v>200</v>
      </c>
      <c r="L218" s="146" t="s">
        <v>129</v>
      </c>
    </row>
    <row r="219" spans="1:16" ht="22.5" customHeight="1">
      <c r="A219" s="598"/>
      <c r="B219" s="598"/>
      <c r="C219" s="598"/>
      <c r="D219" s="593" t="s">
        <v>610</v>
      </c>
      <c r="E219" s="124">
        <v>1</v>
      </c>
      <c r="F219" s="124" t="s">
        <v>2222</v>
      </c>
      <c r="G219" s="146" t="s">
        <v>841</v>
      </c>
      <c r="H219" s="124" t="s">
        <v>2223</v>
      </c>
      <c r="I219" s="287" t="s">
        <v>2224</v>
      </c>
      <c r="J219" s="146">
        <v>1000</v>
      </c>
      <c r="K219" s="147">
        <v>200</v>
      </c>
      <c r="L219" s="146" t="s">
        <v>2973</v>
      </c>
    </row>
    <row r="220" spans="1:16" ht="22.5" customHeight="1">
      <c r="A220" s="598"/>
      <c r="B220" s="598"/>
      <c r="C220" s="598"/>
      <c r="D220" s="593"/>
      <c r="E220" s="124">
        <v>3</v>
      </c>
      <c r="F220" s="124" t="s">
        <v>2225</v>
      </c>
      <c r="G220" s="146" t="s">
        <v>841</v>
      </c>
      <c r="H220" s="124" t="s">
        <v>2223</v>
      </c>
      <c r="I220" s="287" t="s">
        <v>2226</v>
      </c>
      <c r="J220" s="146">
        <v>2530</v>
      </c>
      <c r="K220" s="147">
        <v>500</v>
      </c>
      <c r="L220" s="146" t="s">
        <v>129</v>
      </c>
      <c r="M220" s="308"/>
      <c r="N220" s="308"/>
      <c r="O220" s="308"/>
      <c r="P220" s="309"/>
    </row>
    <row r="221" spans="1:16" ht="22.5" customHeight="1">
      <c r="A221" s="598"/>
      <c r="B221" s="598"/>
      <c r="C221" s="598"/>
      <c r="D221" s="593"/>
      <c r="E221" s="89">
        <v>3</v>
      </c>
      <c r="F221" s="89" t="s">
        <v>2227</v>
      </c>
      <c r="G221" s="147" t="s">
        <v>841</v>
      </c>
      <c r="H221" s="123" t="s">
        <v>2223</v>
      </c>
      <c r="I221" s="287" t="s">
        <v>2228</v>
      </c>
      <c r="J221" s="147">
        <v>950</v>
      </c>
      <c r="K221" s="147">
        <v>300</v>
      </c>
      <c r="L221" s="146" t="s">
        <v>129</v>
      </c>
    </row>
    <row r="222" spans="1:16" ht="22.5" customHeight="1">
      <c r="A222" s="598"/>
      <c r="B222" s="598"/>
      <c r="C222" s="598"/>
      <c r="D222" s="593" t="s">
        <v>620</v>
      </c>
      <c r="E222" s="124">
        <v>1</v>
      </c>
      <c r="F222" s="124" t="s">
        <v>2229</v>
      </c>
      <c r="G222" s="146" t="s">
        <v>2230</v>
      </c>
      <c r="H222" s="124" t="s">
        <v>2231</v>
      </c>
      <c r="I222" s="287" t="s">
        <v>2232</v>
      </c>
      <c r="J222" s="146">
        <v>610</v>
      </c>
      <c r="K222" s="147">
        <v>500</v>
      </c>
      <c r="L222" s="146" t="s">
        <v>2973</v>
      </c>
    </row>
    <row r="223" spans="1:16" ht="22.5" customHeight="1">
      <c r="A223" s="598"/>
      <c r="B223" s="598"/>
      <c r="C223" s="598"/>
      <c r="D223" s="593"/>
      <c r="E223" s="124">
        <v>2</v>
      </c>
      <c r="F223" s="124" t="s">
        <v>2233</v>
      </c>
      <c r="G223" s="146" t="s">
        <v>858</v>
      </c>
      <c r="H223" s="124" t="s">
        <v>2234</v>
      </c>
      <c r="I223" s="287" t="s">
        <v>2235</v>
      </c>
      <c r="J223" s="146">
        <v>153</v>
      </c>
      <c r="K223" s="147">
        <v>150</v>
      </c>
      <c r="L223" s="146" t="s">
        <v>129</v>
      </c>
    </row>
    <row r="224" spans="1:16" ht="22.5" customHeight="1">
      <c r="A224" s="598"/>
      <c r="B224" s="598"/>
      <c r="C224" s="598"/>
      <c r="D224" s="124" t="s">
        <v>654</v>
      </c>
      <c r="E224" s="124">
        <v>3</v>
      </c>
      <c r="F224" s="124" t="s">
        <v>2236</v>
      </c>
      <c r="G224" s="146" t="s">
        <v>2237</v>
      </c>
      <c r="H224" s="124" t="s">
        <v>2238</v>
      </c>
      <c r="I224" s="287" t="s">
        <v>2239</v>
      </c>
      <c r="J224" s="146">
        <v>404</v>
      </c>
      <c r="K224" s="147">
        <v>400</v>
      </c>
      <c r="L224" s="146" t="s">
        <v>129</v>
      </c>
    </row>
    <row r="225" spans="1:18" ht="22.5" customHeight="1">
      <c r="A225" s="598"/>
      <c r="B225" s="598"/>
      <c r="C225" s="598"/>
      <c r="D225" s="124"/>
      <c r="E225" s="124">
        <v>3</v>
      </c>
      <c r="F225" s="124" t="s">
        <v>2241</v>
      </c>
      <c r="G225" s="146" t="s">
        <v>2237</v>
      </c>
      <c r="H225" s="124" t="s">
        <v>2238</v>
      </c>
      <c r="I225" s="287" t="s">
        <v>2242</v>
      </c>
      <c r="J225" s="146">
        <v>290</v>
      </c>
      <c r="K225" s="147">
        <v>200</v>
      </c>
      <c r="L225" s="146" t="s">
        <v>2973</v>
      </c>
    </row>
    <row r="226" spans="1:18" ht="22.5" customHeight="1">
      <c r="A226" s="598"/>
      <c r="B226" s="598"/>
      <c r="C226" s="598"/>
      <c r="D226" s="593" t="s">
        <v>1182</v>
      </c>
      <c r="E226" s="124">
        <v>3</v>
      </c>
      <c r="F226" s="124" t="s">
        <v>2236</v>
      </c>
      <c r="G226" s="146" t="s">
        <v>869</v>
      </c>
      <c r="H226" s="124" t="s">
        <v>2243</v>
      </c>
      <c r="I226" s="287"/>
      <c r="J226" s="146"/>
      <c r="K226" s="298" t="s">
        <v>696</v>
      </c>
      <c r="L226" s="124" t="s">
        <v>2975</v>
      </c>
    </row>
    <row r="227" spans="1:18" ht="22.5" customHeight="1">
      <c r="A227" s="598"/>
      <c r="B227" s="598"/>
      <c r="C227" s="598"/>
      <c r="D227" s="593"/>
      <c r="E227" s="124">
        <v>1</v>
      </c>
      <c r="F227" s="124" t="s">
        <v>2245</v>
      </c>
      <c r="G227" s="146" t="s">
        <v>869</v>
      </c>
      <c r="H227" s="124" t="s">
        <v>2243</v>
      </c>
      <c r="I227" s="287" t="s">
        <v>2246</v>
      </c>
      <c r="J227" s="146">
        <v>460</v>
      </c>
      <c r="K227" s="147">
        <v>300</v>
      </c>
      <c r="L227" s="146" t="s">
        <v>2973</v>
      </c>
    </row>
    <row r="228" spans="1:18" ht="22.5" customHeight="1">
      <c r="A228" s="598"/>
      <c r="B228" s="598"/>
      <c r="C228" s="598"/>
      <c r="D228" s="593" t="s">
        <v>2247</v>
      </c>
      <c r="E228" s="124">
        <v>3</v>
      </c>
      <c r="F228" s="124" t="s">
        <v>2248</v>
      </c>
      <c r="G228" s="146" t="s">
        <v>2249</v>
      </c>
      <c r="H228" s="124" t="s">
        <v>2250</v>
      </c>
      <c r="I228" s="287" t="s">
        <v>2251</v>
      </c>
      <c r="J228" s="146">
        <v>250</v>
      </c>
      <c r="K228" s="147">
        <v>250</v>
      </c>
      <c r="L228" s="146" t="s">
        <v>129</v>
      </c>
    </row>
    <row r="229" spans="1:18" ht="22.5" customHeight="1">
      <c r="A229" s="598"/>
      <c r="B229" s="598"/>
      <c r="C229" s="598"/>
      <c r="D229" s="593"/>
      <c r="E229" s="124">
        <v>1</v>
      </c>
      <c r="F229" s="124" t="s">
        <v>2252</v>
      </c>
      <c r="G229" s="146" t="s">
        <v>2249</v>
      </c>
      <c r="H229" s="124" t="s">
        <v>2250</v>
      </c>
      <c r="I229" s="287" t="s">
        <v>2253</v>
      </c>
      <c r="J229" s="146">
        <v>104</v>
      </c>
      <c r="K229" s="147">
        <v>100</v>
      </c>
      <c r="L229" s="146" t="s">
        <v>2973</v>
      </c>
    </row>
    <row r="230" spans="1:18" s="299" customFormat="1" ht="22.5" customHeight="1">
      <c r="A230" s="598"/>
      <c r="B230" s="598"/>
      <c r="C230" s="598"/>
      <c r="D230" s="593"/>
      <c r="E230" s="124">
        <v>3</v>
      </c>
      <c r="F230" s="124" t="s">
        <v>2254</v>
      </c>
      <c r="G230" s="146" t="s">
        <v>2249</v>
      </c>
      <c r="H230" s="124" t="s">
        <v>2250</v>
      </c>
      <c r="I230" s="287" t="s">
        <v>2255</v>
      </c>
      <c r="J230" s="146">
        <v>156</v>
      </c>
      <c r="K230" s="147">
        <v>156</v>
      </c>
      <c r="L230" s="146" t="s">
        <v>129</v>
      </c>
      <c r="M230" s="311"/>
      <c r="N230" s="311"/>
      <c r="O230" s="311"/>
      <c r="P230" s="311"/>
      <c r="Q230" s="311"/>
      <c r="R230" s="311"/>
    </row>
    <row r="231" spans="1:18" ht="22.5" customHeight="1">
      <c r="A231" s="598"/>
      <c r="B231" s="598"/>
      <c r="C231" s="598"/>
      <c r="D231" s="593" t="s">
        <v>2256</v>
      </c>
      <c r="E231" s="124">
        <v>1</v>
      </c>
      <c r="F231" s="124" t="s">
        <v>2257</v>
      </c>
      <c r="G231" s="146" t="s">
        <v>885</v>
      </c>
      <c r="H231" s="124" t="s">
        <v>2258</v>
      </c>
      <c r="I231" s="287" t="s">
        <v>2259</v>
      </c>
      <c r="J231" s="146">
        <v>320</v>
      </c>
      <c r="K231" s="147">
        <v>320</v>
      </c>
      <c r="L231" s="146" t="s">
        <v>2973</v>
      </c>
    </row>
    <row r="232" spans="1:18" ht="22.5" customHeight="1">
      <c r="A232" s="598"/>
      <c r="B232" s="598"/>
      <c r="C232" s="598"/>
      <c r="D232" s="593"/>
      <c r="E232" s="124">
        <v>3</v>
      </c>
      <c r="F232" s="124" t="s">
        <v>2260</v>
      </c>
      <c r="G232" s="146" t="s">
        <v>885</v>
      </c>
      <c r="H232" s="124" t="s">
        <v>2258</v>
      </c>
      <c r="I232" s="287" t="s">
        <v>2261</v>
      </c>
      <c r="J232" s="146">
        <v>380</v>
      </c>
      <c r="K232" s="147">
        <v>300</v>
      </c>
      <c r="L232" s="146" t="s">
        <v>129</v>
      </c>
    </row>
    <row r="233" spans="1:18" ht="22.5" customHeight="1">
      <c r="A233" s="598"/>
      <c r="B233" s="598"/>
      <c r="C233" s="598"/>
      <c r="D233" s="124" t="s">
        <v>2262</v>
      </c>
      <c r="E233" s="124">
        <v>1</v>
      </c>
      <c r="F233" s="124" t="s">
        <v>2263</v>
      </c>
      <c r="G233" s="146" t="s">
        <v>895</v>
      </c>
      <c r="H233" s="124" t="s">
        <v>2264</v>
      </c>
      <c r="I233" s="287" t="s">
        <v>2265</v>
      </c>
      <c r="J233" s="146">
        <v>350</v>
      </c>
      <c r="K233" s="147">
        <v>350</v>
      </c>
      <c r="L233" s="146" t="s">
        <v>2973</v>
      </c>
    </row>
    <row r="234" spans="1:18" ht="22.5" customHeight="1">
      <c r="A234" s="598" t="s">
        <v>2266</v>
      </c>
      <c r="B234" s="598">
        <v>6</v>
      </c>
      <c r="C234" s="598">
        <v>6</v>
      </c>
      <c r="D234" s="593" t="s">
        <v>2267</v>
      </c>
      <c r="E234" s="89">
        <v>3</v>
      </c>
      <c r="F234" s="124" t="s">
        <v>2268</v>
      </c>
      <c r="G234" s="124" t="s">
        <v>2269</v>
      </c>
      <c r="H234" s="123" t="s">
        <v>2270</v>
      </c>
      <c r="I234" s="287" t="s">
        <v>2271</v>
      </c>
      <c r="J234" s="147">
        <v>1200</v>
      </c>
      <c r="K234" s="147">
        <v>400</v>
      </c>
      <c r="L234" s="147" t="s">
        <v>129</v>
      </c>
    </row>
    <row r="235" spans="1:18" ht="22.5" customHeight="1">
      <c r="A235" s="598"/>
      <c r="B235" s="598"/>
      <c r="C235" s="598"/>
      <c r="D235" s="593"/>
      <c r="E235" s="89">
        <v>1</v>
      </c>
      <c r="F235" s="124" t="s">
        <v>2272</v>
      </c>
      <c r="G235" s="89" t="s">
        <v>2273</v>
      </c>
      <c r="H235" s="123" t="s">
        <v>2274</v>
      </c>
      <c r="I235" s="287" t="s">
        <v>2275</v>
      </c>
      <c r="J235" s="147">
        <v>675</v>
      </c>
      <c r="K235" s="147">
        <v>300</v>
      </c>
      <c r="L235" s="147" t="s">
        <v>2973</v>
      </c>
    </row>
    <row r="236" spans="1:18" ht="22.5" customHeight="1">
      <c r="A236" s="598"/>
      <c r="B236" s="598"/>
      <c r="C236" s="598"/>
      <c r="D236" s="593"/>
      <c r="E236" s="89">
        <v>4</v>
      </c>
      <c r="F236" s="89" t="s">
        <v>2276</v>
      </c>
      <c r="G236" s="89" t="s">
        <v>2277</v>
      </c>
      <c r="H236" s="123" t="s">
        <v>2278</v>
      </c>
      <c r="I236" s="287" t="s">
        <v>2279</v>
      </c>
      <c r="J236" s="147">
        <v>600</v>
      </c>
      <c r="K236" s="147">
        <v>350</v>
      </c>
      <c r="L236" s="147" t="s">
        <v>1606</v>
      </c>
      <c r="M236" s="308"/>
      <c r="N236" s="308"/>
      <c r="O236" s="308"/>
      <c r="P236" s="309"/>
    </row>
    <row r="237" spans="1:18" ht="22.5" customHeight="1">
      <c r="A237" s="598"/>
      <c r="B237" s="598"/>
      <c r="C237" s="598"/>
      <c r="D237" s="593" t="s">
        <v>796</v>
      </c>
      <c r="E237" s="89">
        <v>3</v>
      </c>
      <c r="F237" s="89" t="s">
        <v>2280</v>
      </c>
      <c r="G237" s="89" t="s">
        <v>909</v>
      </c>
      <c r="H237" s="123" t="s">
        <v>2281</v>
      </c>
      <c r="I237" s="287" t="s">
        <v>2282</v>
      </c>
      <c r="J237" s="147">
        <v>400</v>
      </c>
      <c r="K237" s="147">
        <v>300</v>
      </c>
      <c r="L237" s="147" t="s">
        <v>129</v>
      </c>
    </row>
    <row r="238" spans="1:18" ht="22.5" customHeight="1">
      <c r="A238" s="598"/>
      <c r="B238" s="598"/>
      <c r="C238" s="598"/>
      <c r="D238" s="593"/>
      <c r="E238" s="89">
        <v>3</v>
      </c>
      <c r="F238" s="124" t="s">
        <v>2283</v>
      </c>
      <c r="G238" s="89" t="s">
        <v>909</v>
      </c>
      <c r="H238" s="123" t="s">
        <v>2281</v>
      </c>
      <c r="I238" s="287" t="s">
        <v>2284</v>
      </c>
      <c r="J238" s="147">
        <v>800</v>
      </c>
      <c r="K238" s="147">
        <v>450</v>
      </c>
      <c r="L238" s="147" t="s">
        <v>1612</v>
      </c>
    </row>
    <row r="239" spans="1:18" s="299" customFormat="1" ht="22.5" customHeight="1">
      <c r="A239" s="598"/>
      <c r="B239" s="598"/>
      <c r="C239" s="598"/>
      <c r="D239" s="124" t="s">
        <v>883</v>
      </c>
      <c r="E239" s="89">
        <v>3</v>
      </c>
      <c r="F239" s="89" t="s">
        <v>2285</v>
      </c>
      <c r="G239" s="89" t="s">
        <v>927</v>
      </c>
      <c r="H239" s="123" t="s">
        <v>928</v>
      </c>
      <c r="I239" s="287" t="s">
        <v>2286</v>
      </c>
      <c r="J239" s="147">
        <v>550</v>
      </c>
      <c r="K239" s="147">
        <v>270</v>
      </c>
      <c r="L239" s="147" t="s">
        <v>129</v>
      </c>
      <c r="M239" s="311"/>
      <c r="N239" s="311"/>
      <c r="O239" s="311"/>
      <c r="P239" s="311"/>
      <c r="Q239" s="311"/>
      <c r="R239" s="311"/>
    </row>
    <row r="240" spans="1:18" ht="22.5" customHeight="1">
      <c r="A240" s="598" t="s">
        <v>2287</v>
      </c>
      <c r="B240" s="598">
        <v>17</v>
      </c>
      <c r="C240" s="603">
        <v>15</v>
      </c>
      <c r="D240" s="593" t="s">
        <v>2288</v>
      </c>
      <c r="E240" s="215">
        <v>2</v>
      </c>
      <c r="F240" s="215" t="s">
        <v>3014</v>
      </c>
      <c r="G240" s="89" t="s">
        <v>964</v>
      </c>
      <c r="H240" s="123" t="s">
        <v>965</v>
      </c>
      <c r="I240" s="287" t="s">
        <v>2290</v>
      </c>
      <c r="J240" s="146">
        <v>355</v>
      </c>
      <c r="K240" s="146">
        <v>325</v>
      </c>
      <c r="L240" s="146" t="s">
        <v>1612</v>
      </c>
    </row>
    <row r="241" spans="1:18" s="299" customFormat="1" ht="22.5" customHeight="1">
      <c r="A241" s="598"/>
      <c r="B241" s="598"/>
      <c r="C241" s="603"/>
      <c r="D241" s="593"/>
      <c r="E241" s="215">
        <v>1</v>
      </c>
      <c r="F241" s="146" t="s">
        <v>2291</v>
      </c>
      <c r="G241" s="89" t="s">
        <v>964</v>
      </c>
      <c r="H241" s="123" t="s">
        <v>965</v>
      </c>
      <c r="I241" s="287" t="s">
        <v>2292</v>
      </c>
      <c r="J241" s="146">
        <v>519</v>
      </c>
      <c r="K241" s="146">
        <v>375</v>
      </c>
      <c r="L241" s="146" t="s">
        <v>2973</v>
      </c>
      <c r="M241" s="311"/>
      <c r="N241" s="311"/>
      <c r="O241" s="311"/>
      <c r="P241" s="311"/>
      <c r="Q241" s="311"/>
      <c r="R241" s="311"/>
    </row>
    <row r="242" spans="1:18" s="299" customFormat="1" ht="22.5" customHeight="1">
      <c r="A242" s="598"/>
      <c r="B242" s="598"/>
      <c r="C242" s="603"/>
      <c r="D242" s="593"/>
      <c r="E242" s="215">
        <v>4</v>
      </c>
      <c r="F242" s="215" t="s">
        <v>2293</v>
      </c>
      <c r="G242" s="89" t="s">
        <v>964</v>
      </c>
      <c r="H242" s="123" t="s">
        <v>965</v>
      </c>
      <c r="I242" s="287"/>
      <c r="J242" s="124"/>
      <c r="K242" s="152" t="s">
        <v>711</v>
      </c>
      <c r="L242" s="124" t="s">
        <v>95</v>
      </c>
      <c r="M242" s="311"/>
      <c r="N242" s="311"/>
      <c r="O242" s="311"/>
      <c r="P242" s="311"/>
      <c r="Q242" s="311"/>
      <c r="R242" s="311"/>
    </row>
    <row r="243" spans="1:18" ht="22.5" customHeight="1">
      <c r="A243" s="598"/>
      <c r="B243" s="598"/>
      <c r="C243" s="603"/>
      <c r="D243" s="593"/>
      <c r="E243" s="215">
        <v>3</v>
      </c>
      <c r="F243" s="146" t="s">
        <v>2294</v>
      </c>
      <c r="G243" s="89" t="s">
        <v>964</v>
      </c>
      <c r="H243" s="123" t="s">
        <v>965</v>
      </c>
      <c r="I243" s="287" t="s">
        <v>2295</v>
      </c>
      <c r="J243" s="146">
        <v>446</v>
      </c>
      <c r="K243" s="146">
        <v>300</v>
      </c>
      <c r="L243" s="146" t="s">
        <v>1612</v>
      </c>
    </row>
    <row r="244" spans="1:18" ht="22.5" customHeight="1">
      <c r="A244" s="598"/>
      <c r="B244" s="598"/>
      <c r="C244" s="603"/>
      <c r="D244" s="593" t="s">
        <v>983</v>
      </c>
      <c r="E244" s="215">
        <v>3</v>
      </c>
      <c r="F244" s="146" t="s">
        <v>2296</v>
      </c>
      <c r="G244" s="89" t="s">
        <v>985</v>
      </c>
      <c r="H244" s="123" t="s">
        <v>986</v>
      </c>
      <c r="I244" s="287" t="s">
        <v>2297</v>
      </c>
      <c r="J244" s="146">
        <v>1210</v>
      </c>
      <c r="K244" s="146">
        <v>315</v>
      </c>
      <c r="L244" s="146" t="s">
        <v>1606</v>
      </c>
    </row>
    <row r="245" spans="1:18" ht="22.5" customHeight="1">
      <c r="A245" s="598"/>
      <c r="B245" s="598"/>
      <c r="C245" s="603"/>
      <c r="D245" s="593"/>
      <c r="E245" s="215">
        <v>3</v>
      </c>
      <c r="F245" s="146" t="s">
        <v>1691</v>
      </c>
      <c r="G245" s="89" t="s">
        <v>985</v>
      </c>
      <c r="H245" s="123" t="s">
        <v>986</v>
      </c>
      <c r="I245" s="287" t="s">
        <v>2298</v>
      </c>
      <c r="J245" s="146">
        <v>200</v>
      </c>
      <c r="K245" s="146">
        <v>200</v>
      </c>
      <c r="L245" s="146" t="s">
        <v>2973</v>
      </c>
    </row>
    <row r="246" spans="1:18" ht="22.5" customHeight="1">
      <c r="A246" s="598"/>
      <c r="B246" s="598"/>
      <c r="C246" s="603"/>
      <c r="D246" s="593"/>
      <c r="E246" s="124">
        <v>1</v>
      </c>
      <c r="F246" s="89" t="s">
        <v>2300</v>
      </c>
      <c r="G246" s="89" t="s">
        <v>985</v>
      </c>
      <c r="H246" s="123" t="s">
        <v>986</v>
      </c>
      <c r="I246" s="287" t="s">
        <v>2301</v>
      </c>
      <c r="J246" s="146">
        <v>400</v>
      </c>
      <c r="K246" s="146">
        <v>275</v>
      </c>
      <c r="L246" s="146" t="s">
        <v>2973</v>
      </c>
      <c r="M246" s="308"/>
      <c r="N246" s="308"/>
      <c r="O246" s="308"/>
      <c r="P246" s="309"/>
    </row>
    <row r="247" spans="1:18" ht="22.5" customHeight="1">
      <c r="A247" s="598"/>
      <c r="B247" s="598"/>
      <c r="C247" s="603"/>
      <c r="D247" s="593" t="s">
        <v>976</v>
      </c>
      <c r="E247" s="124">
        <v>3</v>
      </c>
      <c r="F247" s="89" t="s">
        <v>2302</v>
      </c>
      <c r="G247" s="89" t="s">
        <v>977</v>
      </c>
      <c r="H247" s="123" t="s">
        <v>978</v>
      </c>
      <c r="I247" s="287" t="s">
        <v>2303</v>
      </c>
      <c r="J247" s="146">
        <v>730</v>
      </c>
      <c r="K247" s="146">
        <v>425</v>
      </c>
      <c r="L247" s="146" t="s">
        <v>1606</v>
      </c>
    </row>
    <row r="248" spans="1:18" ht="22.5" customHeight="1">
      <c r="A248" s="598"/>
      <c r="B248" s="598"/>
      <c r="C248" s="603"/>
      <c r="D248" s="593"/>
      <c r="E248" s="124">
        <v>1</v>
      </c>
      <c r="F248" s="89" t="s">
        <v>2304</v>
      </c>
      <c r="G248" s="89" t="s">
        <v>977</v>
      </c>
      <c r="H248" s="123" t="s">
        <v>978</v>
      </c>
      <c r="I248" s="287" t="s">
        <v>2305</v>
      </c>
      <c r="J248" s="146">
        <v>322.5</v>
      </c>
      <c r="K248" s="146">
        <v>236</v>
      </c>
      <c r="L248" s="146" t="s">
        <v>2973</v>
      </c>
    </row>
    <row r="249" spans="1:18" ht="22.5" customHeight="1">
      <c r="A249" s="598"/>
      <c r="B249" s="598"/>
      <c r="C249" s="603"/>
      <c r="D249" s="124" t="s">
        <v>2306</v>
      </c>
      <c r="E249" s="124">
        <v>3</v>
      </c>
      <c r="F249" s="89" t="s">
        <v>993</v>
      </c>
      <c r="G249" s="89" t="s">
        <v>994</v>
      </c>
      <c r="H249" s="123" t="s">
        <v>995</v>
      </c>
      <c r="I249" s="287" t="s">
        <v>2307</v>
      </c>
      <c r="J249" s="146">
        <v>515</v>
      </c>
      <c r="K249" s="146">
        <v>400</v>
      </c>
      <c r="L249" s="146" t="s">
        <v>1612</v>
      </c>
    </row>
    <row r="250" spans="1:18" ht="22.5" customHeight="1">
      <c r="A250" s="598"/>
      <c r="B250" s="598"/>
      <c r="C250" s="603"/>
      <c r="D250" s="593" t="s">
        <v>2308</v>
      </c>
      <c r="E250" s="124">
        <v>3</v>
      </c>
      <c r="F250" s="89" t="s">
        <v>2309</v>
      </c>
      <c r="G250" s="89" t="s">
        <v>2310</v>
      </c>
      <c r="H250" s="123" t="s">
        <v>943</v>
      </c>
      <c r="I250" s="287" t="s">
        <v>2311</v>
      </c>
      <c r="J250" s="146">
        <v>300</v>
      </c>
      <c r="K250" s="146">
        <v>300</v>
      </c>
      <c r="L250" s="146" t="s">
        <v>129</v>
      </c>
    </row>
    <row r="251" spans="1:18" ht="22.5" customHeight="1">
      <c r="A251" s="598"/>
      <c r="B251" s="598"/>
      <c r="C251" s="603"/>
      <c r="D251" s="593"/>
      <c r="E251" s="124">
        <v>3</v>
      </c>
      <c r="F251" s="89" t="s">
        <v>2312</v>
      </c>
      <c r="G251" s="89" t="s">
        <v>2310</v>
      </c>
      <c r="H251" s="123" t="s">
        <v>943</v>
      </c>
      <c r="I251" s="287" t="s">
        <v>2313</v>
      </c>
      <c r="J251" s="146">
        <v>370</v>
      </c>
      <c r="K251" s="146">
        <v>300</v>
      </c>
      <c r="L251" s="146" t="s">
        <v>1606</v>
      </c>
    </row>
    <row r="252" spans="1:18" ht="22.5" customHeight="1">
      <c r="A252" s="598"/>
      <c r="B252" s="598"/>
      <c r="C252" s="603"/>
      <c r="D252" s="593"/>
      <c r="E252" s="124">
        <v>1</v>
      </c>
      <c r="F252" s="89" t="s">
        <v>2314</v>
      </c>
      <c r="G252" s="89" t="s">
        <v>2310</v>
      </c>
      <c r="H252" s="123" t="s">
        <v>943</v>
      </c>
      <c r="I252" s="287" t="s">
        <v>2315</v>
      </c>
      <c r="J252" s="146">
        <v>300</v>
      </c>
      <c r="K252" s="146">
        <v>275</v>
      </c>
      <c r="L252" s="146" t="s">
        <v>2973</v>
      </c>
    </row>
    <row r="253" spans="1:18" ht="22.5" customHeight="1">
      <c r="A253" s="598"/>
      <c r="B253" s="598"/>
      <c r="C253" s="603"/>
      <c r="D253" s="593"/>
      <c r="E253" s="124">
        <v>3</v>
      </c>
      <c r="F253" s="89" t="s">
        <v>2316</v>
      </c>
      <c r="G253" s="89" t="s">
        <v>2310</v>
      </c>
      <c r="H253" s="123" t="s">
        <v>943</v>
      </c>
      <c r="I253" s="287"/>
      <c r="J253" s="124"/>
      <c r="K253" s="152" t="s">
        <v>758</v>
      </c>
      <c r="L253" s="124" t="s">
        <v>95</v>
      </c>
    </row>
    <row r="254" spans="1:18" ht="22.5" customHeight="1">
      <c r="A254" s="598"/>
      <c r="B254" s="598"/>
      <c r="C254" s="603"/>
      <c r="D254" s="593" t="s">
        <v>2317</v>
      </c>
      <c r="E254" s="124">
        <v>1</v>
      </c>
      <c r="F254" s="89" t="s">
        <v>2318</v>
      </c>
      <c r="G254" s="89" t="s">
        <v>2319</v>
      </c>
      <c r="H254" s="123" t="s">
        <v>2320</v>
      </c>
      <c r="I254" s="287" t="s">
        <v>2321</v>
      </c>
      <c r="J254" s="146">
        <v>80</v>
      </c>
      <c r="K254" s="146">
        <v>80</v>
      </c>
      <c r="L254" s="146" t="s">
        <v>2973</v>
      </c>
    </row>
    <row r="255" spans="1:18" ht="22.5" customHeight="1">
      <c r="A255" s="598"/>
      <c r="B255" s="598"/>
      <c r="C255" s="603"/>
      <c r="D255" s="593"/>
      <c r="E255" s="124">
        <v>3</v>
      </c>
      <c r="F255" s="89" t="s">
        <v>2322</v>
      </c>
      <c r="G255" s="89" t="s">
        <v>2319</v>
      </c>
      <c r="H255" s="123" t="s">
        <v>2320</v>
      </c>
      <c r="I255" s="287" t="s">
        <v>2323</v>
      </c>
      <c r="J255" s="146">
        <v>600</v>
      </c>
      <c r="K255" s="146">
        <v>550</v>
      </c>
      <c r="L255" s="146" t="s">
        <v>129</v>
      </c>
    </row>
    <row r="256" spans="1:18" ht="22.5" customHeight="1">
      <c r="A256" s="598"/>
      <c r="B256" s="598"/>
      <c r="C256" s="603"/>
      <c r="D256" s="593"/>
      <c r="E256" s="124">
        <v>3</v>
      </c>
      <c r="F256" s="124" t="s">
        <v>2325</v>
      </c>
      <c r="G256" s="89" t="s">
        <v>2319</v>
      </c>
      <c r="H256" s="123" t="s">
        <v>2320</v>
      </c>
      <c r="I256" s="287" t="s">
        <v>2326</v>
      </c>
      <c r="J256" s="146">
        <v>0</v>
      </c>
      <c r="K256" s="146">
        <v>0</v>
      </c>
      <c r="L256" s="146" t="s">
        <v>195</v>
      </c>
    </row>
    <row r="257" spans="1:16" ht="22.5" customHeight="1">
      <c r="A257" s="598" t="s">
        <v>2327</v>
      </c>
      <c r="B257" s="598">
        <v>18</v>
      </c>
      <c r="C257" s="598">
        <v>18</v>
      </c>
      <c r="D257" s="592" t="s">
        <v>1011</v>
      </c>
      <c r="E257" s="215">
        <v>1</v>
      </c>
      <c r="F257" s="213" t="s">
        <v>2328</v>
      </c>
      <c r="G257" s="215" t="s">
        <v>2329</v>
      </c>
      <c r="H257" s="295">
        <v>18813154639</v>
      </c>
      <c r="I257" s="287" t="s">
        <v>2330</v>
      </c>
      <c r="J257" s="146">
        <v>220</v>
      </c>
      <c r="K257" s="146">
        <v>220</v>
      </c>
      <c r="L257" s="146" t="s">
        <v>2973</v>
      </c>
    </row>
    <row r="258" spans="1:16" ht="22.5" customHeight="1">
      <c r="A258" s="598"/>
      <c r="B258" s="598"/>
      <c r="C258" s="598"/>
      <c r="D258" s="592"/>
      <c r="E258" s="215">
        <v>3</v>
      </c>
      <c r="F258" s="213" t="s">
        <v>2331</v>
      </c>
      <c r="G258" s="215" t="s">
        <v>2329</v>
      </c>
      <c r="H258" s="295">
        <v>18813154639</v>
      </c>
      <c r="I258" s="287" t="s">
        <v>2332</v>
      </c>
      <c r="J258" s="146">
        <v>1050</v>
      </c>
      <c r="K258" s="146">
        <v>650</v>
      </c>
      <c r="L258" s="146" t="s">
        <v>195</v>
      </c>
    </row>
    <row r="259" spans="1:16" ht="22.5" customHeight="1">
      <c r="A259" s="598"/>
      <c r="B259" s="598"/>
      <c r="C259" s="598"/>
      <c r="D259" s="592"/>
      <c r="E259" s="215">
        <v>3</v>
      </c>
      <c r="F259" s="213" t="s">
        <v>2333</v>
      </c>
      <c r="G259" s="215" t="s">
        <v>2329</v>
      </c>
      <c r="H259" s="295">
        <v>18813154639</v>
      </c>
      <c r="I259" s="287" t="s">
        <v>2334</v>
      </c>
      <c r="J259" s="146">
        <v>300</v>
      </c>
      <c r="K259" s="146">
        <v>300</v>
      </c>
      <c r="L259" s="146" t="s">
        <v>1612</v>
      </c>
    </row>
    <row r="260" spans="1:16" ht="22.5" customHeight="1">
      <c r="A260" s="598"/>
      <c r="B260" s="598"/>
      <c r="C260" s="598"/>
      <c r="D260" s="592" t="s">
        <v>1001</v>
      </c>
      <c r="E260" s="215">
        <v>1</v>
      </c>
      <c r="F260" s="213" t="s">
        <v>3015</v>
      </c>
      <c r="G260" s="215" t="s">
        <v>1003</v>
      </c>
      <c r="H260" s="295">
        <v>15201651130</v>
      </c>
      <c r="I260" s="287" t="s">
        <v>2336</v>
      </c>
      <c r="J260" s="146">
        <v>159</v>
      </c>
      <c r="K260" s="146">
        <v>159</v>
      </c>
      <c r="L260" s="146" t="s">
        <v>2973</v>
      </c>
    </row>
    <row r="261" spans="1:16" ht="22.5" customHeight="1">
      <c r="A261" s="598"/>
      <c r="B261" s="598"/>
      <c r="C261" s="598"/>
      <c r="D261" s="592"/>
      <c r="E261" s="215">
        <v>4</v>
      </c>
      <c r="F261" s="213" t="s">
        <v>3016</v>
      </c>
      <c r="G261" s="215" t="s">
        <v>1003</v>
      </c>
      <c r="H261" s="295">
        <v>15201651130</v>
      </c>
      <c r="I261" s="287" t="s">
        <v>2338</v>
      </c>
      <c r="J261" s="146">
        <v>600</v>
      </c>
      <c r="K261" s="146">
        <v>300</v>
      </c>
      <c r="L261" s="146" t="s">
        <v>195</v>
      </c>
    </row>
    <row r="262" spans="1:16" ht="22.5" customHeight="1">
      <c r="A262" s="598"/>
      <c r="B262" s="598"/>
      <c r="C262" s="598"/>
      <c r="D262" s="592"/>
      <c r="E262" s="215">
        <v>4</v>
      </c>
      <c r="F262" s="213" t="s">
        <v>2339</v>
      </c>
      <c r="G262" s="215" t="s">
        <v>1003</v>
      </c>
      <c r="H262" s="295">
        <v>15201651130</v>
      </c>
      <c r="I262" s="287" t="s">
        <v>2340</v>
      </c>
      <c r="J262" s="146">
        <v>500</v>
      </c>
      <c r="K262" s="146">
        <v>500</v>
      </c>
      <c r="L262" s="146" t="s">
        <v>129</v>
      </c>
      <c r="M262" s="308"/>
      <c r="N262" s="308"/>
      <c r="O262" s="308"/>
      <c r="P262" s="309"/>
    </row>
    <row r="263" spans="1:16" ht="22.5" customHeight="1">
      <c r="A263" s="598"/>
      <c r="B263" s="598"/>
      <c r="C263" s="598"/>
      <c r="D263" s="592" t="s">
        <v>2341</v>
      </c>
      <c r="E263" s="215">
        <v>3</v>
      </c>
      <c r="F263" s="213" t="s">
        <v>2342</v>
      </c>
      <c r="G263" s="215" t="s">
        <v>2343</v>
      </c>
      <c r="H263" s="295">
        <v>13391707170</v>
      </c>
      <c r="I263" s="287" t="s">
        <v>2344</v>
      </c>
      <c r="J263" s="146">
        <v>300</v>
      </c>
      <c r="K263" s="146">
        <v>300</v>
      </c>
      <c r="L263" s="146" t="s">
        <v>1606</v>
      </c>
    </row>
    <row r="264" spans="1:16" ht="22.5" customHeight="1">
      <c r="A264" s="598"/>
      <c r="B264" s="598"/>
      <c r="C264" s="598"/>
      <c r="D264" s="592"/>
      <c r="E264" s="215">
        <v>3</v>
      </c>
      <c r="F264" s="213" t="s">
        <v>2345</v>
      </c>
      <c r="G264" s="215" t="s">
        <v>2343</v>
      </c>
      <c r="H264" s="295">
        <v>13391707170</v>
      </c>
      <c r="I264" s="287" t="s">
        <v>2346</v>
      </c>
      <c r="J264" s="146">
        <v>470</v>
      </c>
      <c r="K264" s="146">
        <v>285</v>
      </c>
      <c r="L264" s="146" t="s">
        <v>129</v>
      </c>
    </row>
    <row r="265" spans="1:16" ht="22.5" customHeight="1">
      <c r="A265" s="598"/>
      <c r="B265" s="598"/>
      <c r="C265" s="598"/>
      <c r="D265" s="592"/>
      <c r="E265" s="215">
        <v>1</v>
      </c>
      <c r="F265" s="213" t="s">
        <v>2347</v>
      </c>
      <c r="G265" s="215" t="s">
        <v>2343</v>
      </c>
      <c r="H265" s="295">
        <v>13391707170</v>
      </c>
      <c r="I265" s="287" t="s">
        <v>2348</v>
      </c>
      <c r="J265" s="146">
        <v>200</v>
      </c>
      <c r="K265" s="146">
        <v>200</v>
      </c>
      <c r="L265" s="146" t="s">
        <v>2973</v>
      </c>
    </row>
    <row r="266" spans="1:16" ht="22.5" customHeight="1">
      <c r="A266" s="598"/>
      <c r="B266" s="598"/>
      <c r="C266" s="598"/>
      <c r="D266" s="592" t="s">
        <v>1045</v>
      </c>
      <c r="E266" s="215">
        <v>3</v>
      </c>
      <c r="F266" s="213" t="s">
        <v>3017</v>
      </c>
      <c r="G266" s="296" t="s">
        <v>2350</v>
      </c>
      <c r="H266" s="297">
        <v>13391812259</v>
      </c>
      <c r="I266" s="287" t="s">
        <v>2351</v>
      </c>
      <c r="J266" s="146">
        <v>850</v>
      </c>
      <c r="K266" s="146">
        <v>400</v>
      </c>
      <c r="L266" s="146" t="s">
        <v>1606</v>
      </c>
    </row>
    <row r="267" spans="1:16" ht="22.5" customHeight="1">
      <c r="A267" s="598"/>
      <c r="B267" s="598"/>
      <c r="C267" s="598"/>
      <c r="D267" s="592"/>
      <c r="E267" s="215">
        <v>3</v>
      </c>
      <c r="F267" s="213" t="s">
        <v>2352</v>
      </c>
      <c r="G267" s="296" t="s">
        <v>2350</v>
      </c>
      <c r="H267" s="297">
        <v>13391812259</v>
      </c>
      <c r="I267" s="287" t="s">
        <v>2353</v>
      </c>
      <c r="J267" s="146">
        <v>430</v>
      </c>
      <c r="K267" s="146">
        <v>200</v>
      </c>
      <c r="L267" s="146" t="s">
        <v>1606</v>
      </c>
    </row>
    <row r="268" spans="1:16" ht="22.5" customHeight="1">
      <c r="A268" s="598"/>
      <c r="B268" s="598"/>
      <c r="C268" s="598"/>
      <c r="D268" s="592"/>
      <c r="E268" s="215">
        <v>1</v>
      </c>
      <c r="F268" s="213" t="s">
        <v>2354</v>
      </c>
      <c r="G268" s="296" t="s">
        <v>2350</v>
      </c>
      <c r="H268" s="297">
        <v>13391812259</v>
      </c>
      <c r="I268" s="287" t="s">
        <v>2355</v>
      </c>
      <c r="J268" s="146">
        <v>320</v>
      </c>
      <c r="K268" s="146">
        <v>250</v>
      </c>
      <c r="L268" s="146" t="s">
        <v>2973</v>
      </c>
    </row>
    <row r="269" spans="1:16" ht="22.5" customHeight="1">
      <c r="A269" s="598"/>
      <c r="B269" s="598"/>
      <c r="C269" s="598"/>
      <c r="D269" s="592"/>
      <c r="E269" s="215">
        <v>3</v>
      </c>
      <c r="F269" s="213" t="s">
        <v>3018</v>
      </c>
      <c r="G269" s="296" t="s">
        <v>2350</v>
      </c>
      <c r="H269" s="297">
        <v>13391812259</v>
      </c>
      <c r="I269" s="287" t="s">
        <v>2357</v>
      </c>
      <c r="J269" s="146">
        <v>812</v>
      </c>
      <c r="K269" s="146">
        <v>350</v>
      </c>
      <c r="L269" s="146" t="s">
        <v>1606</v>
      </c>
    </row>
    <row r="270" spans="1:16" ht="22.5" customHeight="1">
      <c r="A270" s="598"/>
      <c r="B270" s="598"/>
      <c r="C270" s="598"/>
      <c r="D270" s="592" t="s">
        <v>1033</v>
      </c>
      <c r="E270" s="215">
        <v>1</v>
      </c>
      <c r="F270" s="213" t="s">
        <v>2358</v>
      </c>
      <c r="G270" s="215" t="s">
        <v>2359</v>
      </c>
      <c r="H270" s="295">
        <v>13126815798</v>
      </c>
      <c r="I270" s="287" t="s">
        <v>2360</v>
      </c>
      <c r="J270" s="146">
        <v>460</v>
      </c>
      <c r="K270" s="146">
        <v>275</v>
      </c>
      <c r="L270" s="146" t="s">
        <v>2973</v>
      </c>
    </row>
    <row r="271" spans="1:16" ht="22.5" customHeight="1">
      <c r="A271" s="598"/>
      <c r="B271" s="598"/>
      <c r="C271" s="598"/>
      <c r="D271" s="592"/>
      <c r="E271" s="215">
        <v>3</v>
      </c>
      <c r="F271" s="213" t="s">
        <v>2361</v>
      </c>
      <c r="G271" s="215" t="s">
        <v>2359</v>
      </c>
      <c r="H271" s="295">
        <v>13126815798</v>
      </c>
      <c r="I271" s="287" t="s">
        <v>2362</v>
      </c>
      <c r="J271" s="146">
        <v>406</v>
      </c>
      <c r="K271" s="146">
        <v>325</v>
      </c>
      <c r="L271" s="146" t="s">
        <v>1612</v>
      </c>
    </row>
    <row r="272" spans="1:16" ht="22.5" customHeight="1">
      <c r="A272" s="598"/>
      <c r="B272" s="598"/>
      <c r="C272" s="598"/>
      <c r="D272" s="592" t="s">
        <v>2363</v>
      </c>
      <c r="E272" s="215">
        <v>1</v>
      </c>
      <c r="F272" s="213" t="s">
        <v>38</v>
      </c>
      <c r="G272" s="215" t="s">
        <v>1013</v>
      </c>
      <c r="H272" s="295">
        <v>15600645114</v>
      </c>
      <c r="I272" s="287" t="s">
        <v>2364</v>
      </c>
      <c r="J272" s="146">
        <v>300</v>
      </c>
      <c r="K272" s="146">
        <v>250</v>
      </c>
      <c r="L272" s="146" t="s">
        <v>129</v>
      </c>
    </row>
    <row r="273" spans="1:16" ht="22.5" customHeight="1">
      <c r="A273" s="598"/>
      <c r="B273" s="598"/>
      <c r="C273" s="598"/>
      <c r="D273" s="592"/>
      <c r="E273" s="215">
        <v>3</v>
      </c>
      <c r="F273" s="213" t="s">
        <v>3019</v>
      </c>
      <c r="G273" s="215" t="s">
        <v>1013</v>
      </c>
      <c r="H273" s="295">
        <v>15600645114</v>
      </c>
      <c r="I273" s="287" t="s">
        <v>2366</v>
      </c>
      <c r="J273" s="146">
        <v>1050</v>
      </c>
      <c r="K273" s="146">
        <v>400</v>
      </c>
      <c r="L273" s="146" t="s">
        <v>1612</v>
      </c>
    </row>
    <row r="274" spans="1:16" ht="22.5" customHeight="1">
      <c r="A274" s="598"/>
      <c r="B274" s="598"/>
      <c r="C274" s="598"/>
      <c r="D274" s="592"/>
      <c r="E274" s="215">
        <v>3</v>
      </c>
      <c r="F274" s="213" t="s">
        <v>2367</v>
      </c>
      <c r="G274" s="215" t="s">
        <v>1013</v>
      </c>
      <c r="H274" s="295">
        <v>15600645114</v>
      </c>
      <c r="I274" s="287" t="s">
        <v>2368</v>
      </c>
      <c r="J274" s="146">
        <v>650</v>
      </c>
      <c r="K274" s="146">
        <v>175</v>
      </c>
      <c r="L274" s="146" t="s">
        <v>1612</v>
      </c>
    </row>
    <row r="275" spans="1:16" ht="22.5" customHeight="1">
      <c r="A275" s="598" t="s">
        <v>2369</v>
      </c>
      <c r="B275" s="598">
        <v>2</v>
      </c>
      <c r="C275" s="598">
        <v>2</v>
      </c>
      <c r="D275" s="593" t="s">
        <v>2370</v>
      </c>
      <c r="E275" s="124">
        <v>4</v>
      </c>
      <c r="F275" s="124" t="s">
        <v>2371</v>
      </c>
      <c r="G275" s="124" t="s">
        <v>1058</v>
      </c>
      <c r="H275" s="123" t="s">
        <v>2372</v>
      </c>
      <c r="I275" s="287" t="s">
        <v>2373</v>
      </c>
      <c r="J275" s="146">
        <v>480</v>
      </c>
      <c r="K275" s="146">
        <v>225</v>
      </c>
      <c r="L275" s="146" t="s">
        <v>1612</v>
      </c>
    </row>
    <row r="276" spans="1:16" ht="22.5" customHeight="1">
      <c r="A276" s="598"/>
      <c r="B276" s="598"/>
      <c r="C276" s="598"/>
      <c r="D276" s="593"/>
      <c r="E276" s="124">
        <v>3</v>
      </c>
      <c r="F276" s="89" t="s">
        <v>2374</v>
      </c>
      <c r="G276" s="89" t="s">
        <v>1058</v>
      </c>
      <c r="H276" s="123" t="s">
        <v>2372</v>
      </c>
      <c r="I276" s="287" t="s">
        <v>2375</v>
      </c>
      <c r="J276" s="146">
        <v>570</v>
      </c>
      <c r="K276" s="146">
        <v>250</v>
      </c>
      <c r="L276" s="146" t="s">
        <v>129</v>
      </c>
    </row>
    <row r="277" spans="1:16" ht="22.5" customHeight="1">
      <c r="A277" s="598" t="s">
        <v>2376</v>
      </c>
      <c r="B277" s="598">
        <v>15</v>
      </c>
      <c r="C277" s="598">
        <v>15</v>
      </c>
      <c r="D277" s="124" t="s">
        <v>1083</v>
      </c>
      <c r="E277" s="124">
        <v>1</v>
      </c>
      <c r="F277" s="124" t="s">
        <v>34</v>
      </c>
      <c r="G277" s="124" t="s">
        <v>1085</v>
      </c>
      <c r="H277" s="123" t="s">
        <v>1086</v>
      </c>
      <c r="I277" s="287" t="s">
        <v>2377</v>
      </c>
      <c r="J277" s="146">
        <v>450</v>
      </c>
      <c r="K277" s="146">
        <v>300</v>
      </c>
      <c r="L277" s="146" t="s">
        <v>1612</v>
      </c>
    </row>
    <row r="278" spans="1:16" ht="22.5" customHeight="1">
      <c r="A278" s="598"/>
      <c r="B278" s="598"/>
      <c r="C278" s="598"/>
      <c r="D278" s="593" t="s">
        <v>1078</v>
      </c>
      <c r="E278" s="124">
        <v>3</v>
      </c>
      <c r="F278" s="89" t="s">
        <v>2378</v>
      </c>
      <c r="G278" s="89" t="s">
        <v>2379</v>
      </c>
      <c r="H278" s="123" t="s">
        <v>2380</v>
      </c>
      <c r="I278" s="287" t="s">
        <v>2381</v>
      </c>
      <c r="J278" s="146">
        <v>100</v>
      </c>
      <c r="K278" s="146">
        <v>100</v>
      </c>
      <c r="L278" s="146" t="s">
        <v>2973</v>
      </c>
    </row>
    <row r="279" spans="1:16" ht="22.5" customHeight="1">
      <c r="A279" s="598"/>
      <c r="B279" s="598"/>
      <c r="C279" s="598"/>
      <c r="D279" s="593"/>
      <c r="E279" s="124">
        <v>2</v>
      </c>
      <c r="F279" s="89" t="s">
        <v>2382</v>
      </c>
      <c r="G279" s="89" t="s">
        <v>2379</v>
      </c>
      <c r="H279" s="123" t="s">
        <v>2380</v>
      </c>
      <c r="I279" s="287" t="s">
        <v>2383</v>
      </c>
      <c r="J279" s="146">
        <v>150</v>
      </c>
      <c r="K279" s="146">
        <v>150</v>
      </c>
      <c r="L279" s="146" t="s">
        <v>1612</v>
      </c>
    </row>
    <row r="280" spans="1:16" ht="22.5" customHeight="1">
      <c r="A280" s="598"/>
      <c r="B280" s="598"/>
      <c r="C280" s="598"/>
      <c r="D280" s="593" t="s">
        <v>2384</v>
      </c>
      <c r="E280" s="124">
        <v>1</v>
      </c>
      <c r="F280" s="89" t="s">
        <v>2385</v>
      </c>
      <c r="G280" s="89" t="s">
        <v>2386</v>
      </c>
      <c r="H280" s="123" t="s">
        <v>2387</v>
      </c>
      <c r="I280" s="287" t="s">
        <v>2388</v>
      </c>
      <c r="J280" s="146">
        <v>760</v>
      </c>
      <c r="K280" s="146">
        <v>350</v>
      </c>
      <c r="L280" s="146" t="s">
        <v>1591</v>
      </c>
      <c r="M280" s="308"/>
      <c r="N280" s="308"/>
      <c r="O280" s="308"/>
      <c r="P280" s="309"/>
    </row>
    <row r="281" spans="1:16" ht="22.5" customHeight="1">
      <c r="A281" s="598"/>
      <c r="B281" s="598"/>
      <c r="C281" s="598"/>
      <c r="D281" s="593"/>
      <c r="E281" s="124">
        <v>3</v>
      </c>
      <c r="F281" s="89" t="s">
        <v>2389</v>
      </c>
      <c r="G281" s="89" t="s">
        <v>2386</v>
      </c>
      <c r="H281" s="123" t="s">
        <v>2387</v>
      </c>
      <c r="I281" s="287" t="s">
        <v>2390</v>
      </c>
      <c r="J281" s="146">
        <v>352</v>
      </c>
      <c r="K281" s="146">
        <v>175</v>
      </c>
      <c r="L281" s="146" t="s">
        <v>1591</v>
      </c>
    </row>
    <row r="282" spans="1:16" ht="22.5" customHeight="1">
      <c r="A282" s="598"/>
      <c r="B282" s="598"/>
      <c r="C282" s="598"/>
      <c r="D282" s="593"/>
      <c r="E282" s="124">
        <v>3</v>
      </c>
      <c r="F282" s="89" t="s">
        <v>2391</v>
      </c>
      <c r="G282" s="89" t="s">
        <v>2386</v>
      </c>
      <c r="H282" s="123" t="s">
        <v>2387</v>
      </c>
      <c r="I282" s="287" t="s">
        <v>2392</v>
      </c>
      <c r="J282" s="146">
        <v>246</v>
      </c>
      <c r="K282" s="146">
        <v>175</v>
      </c>
      <c r="L282" s="146" t="s">
        <v>1591</v>
      </c>
    </row>
    <row r="283" spans="1:16" ht="22.5" customHeight="1">
      <c r="A283" s="598"/>
      <c r="B283" s="598"/>
      <c r="C283" s="598"/>
      <c r="D283" s="124" t="s">
        <v>1072</v>
      </c>
      <c r="E283" s="124">
        <v>3</v>
      </c>
      <c r="F283" s="89" t="s">
        <v>2393</v>
      </c>
      <c r="G283" s="89" t="s">
        <v>1073</v>
      </c>
      <c r="H283" s="123" t="s">
        <v>1074</v>
      </c>
      <c r="I283" s="287" t="s">
        <v>2394</v>
      </c>
      <c r="J283" s="146">
        <v>300</v>
      </c>
      <c r="K283" s="146">
        <v>275</v>
      </c>
      <c r="L283" s="146" t="s">
        <v>2973</v>
      </c>
    </row>
    <row r="284" spans="1:16" ht="22.5" customHeight="1">
      <c r="A284" s="598"/>
      <c r="B284" s="598"/>
      <c r="C284" s="598"/>
      <c r="D284" s="593" t="s">
        <v>1065</v>
      </c>
      <c r="E284" s="124">
        <v>2</v>
      </c>
      <c r="F284" s="89" t="s">
        <v>2395</v>
      </c>
      <c r="G284" s="89" t="s">
        <v>2396</v>
      </c>
      <c r="H284" s="123" t="s">
        <v>2397</v>
      </c>
      <c r="I284" s="287" t="s">
        <v>2398</v>
      </c>
      <c r="J284" s="146">
        <v>600</v>
      </c>
      <c r="K284" s="146">
        <v>200</v>
      </c>
      <c r="L284" s="146" t="s">
        <v>2979</v>
      </c>
      <c r="M284" s="308"/>
      <c r="N284" s="308"/>
      <c r="O284" s="308"/>
      <c r="P284" s="309"/>
    </row>
    <row r="285" spans="1:16" ht="22.5" customHeight="1">
      <c r="A285" s="598"/>
      <c r="B285" s="598"/>
      <c r="C285" s="598"/>
      <c r="D285" s="593"/>
      <c r="E285" s="124">
        <v>3</v>
      </c>
      <c r="F285" s="89" t="s">
        <v>1691</v>
      </c>
      <c r="G285" s="89" t="s">
        <v>2396</v>
      </c>
      <c r="H285" s="123" t="s">
        <v>2397</v>
      </c>
      <c r="I285" s="287" t="s">
        <v>2399</v>
      </c>
      <c r="J285" s="124">
        <v>350</v>
      </c>
      <c r="K285" s="124">
        <v>300</v>
      </c>
      <c r="L285" s="124" t="s">
        <v>1591</v>
      </c>
    </row>
    <row r="286" spans="1:16" ht="22.5" customHeight="1">
      <c r="A286" s="598"/>
      <c r="B286" s="598"/>
      <c r="C286" s="598"/>
      <c r="D286" s="593"/>
      <c r="E286" s="124">
        <v>4</v>
      </c>
      <c r="F286" s="89" t="s">
        <v>2400</v>
      </c>
      <c r="G286" s="89" t="s">
        <v>2396</v>
      </c>
      <c r="H286" s="123" t="s">
        <v>2397</v>
      </c>
      <c r="I286" s="287" t="s">
        <v>2401</v>
      </c>
      <c r="J286" s="146">
        <v>500</v>
      </c>
      <c r="K286" s="146">
        <v>250</v>
      </c>
      <c r="L286" s="146" t="s">
        <v>1606</v>
      </c>
    </row>
    <row r="287" spans="1:16" ht="21" customHeight="1">
      <c r="A287" s="598"/>
      <c r="B287" s="598"/>
      <c r="C287" s="598"/>
      <c r="D287" s="593"/>
      <c r="E287" s="124">
        <v>2</v>
      </c>
      <c r="F287" s="89" t="s">
        <v>2402</v>
      </c>
      <c r="G287" s="89" t="s">
        <v>2396</v>
      </c>
      <c r="H287" s="123" t="s">
        <v>2397</v>
      </c>
      <c r="I287" s="287" t="s">
        <v>2403</v>
      </c>
      <c r="J287" s="146">
        <v>300</v>
      </c>
      <c r="K287" s="146">
        <v>200</v>
      </c>
      <c r="L287" s="146" t="s">
        <v>2979</v>
      </c>
    </row>
    <row r="288" spans="1:16" ht="22.5" customHeight="1">
      <c r="A288" s="598"/>
      <c r="B288" s="598"/>
      <c r="C288" s="598"/>
      <c r="D288" s="593" t="s">
        <v>2404</v>
      </c>
      <c r="E288" s="124">
        <v>1</v>
      </c>
      <c r="F288" s="89" t="s">
        <v>2405</v>
      </c>
      <c r="G288" s="89" t="s">
        <v>2406</v>
      </c>
      <c r="H288" s="123" t="s">
        <v>2407</v>
      </c>
      <c r="I288" s="287" t="s">
        <v>2408</v>
      </c>
      <c r="J288" s="146">
        <v>520</v>
      </c>
      <c r="K288" s="146">
        <v>300</v>
      </c>
      <c r="L288" s="146" t="s">
        <v>1596</v>
      </c>
    </row>
    <row r="289" spans="1:16" ht="22.5" customHeight="1">
      <c r="A289" s="598"/>
      <c r="B289" s="598"/>
      <c r="C289" s="598"/>
      <c r="D289" s="593"/>
      <c r="E289" s="124">
        <v>2</v>
      </c>
      <c r="F289" s="89" t="s">
        <v>2409</v>
      </c>
      <c r="G289" s="89" t="s">
        <v>2406</v>
      </c>
      <c r="H289" s="123" t="s">
        <v>2407</v>
      </c>
      <c r="I289" s="287" t="s">
        <v>2410</v>
      </c>
      <c r="J289" s="146">
        <v>350</v>
      </c>
      <c r="K289" s="146">
        <v>200</v>
      </c>
      <c r="L289" s="146" t="s">
        <v>2979</v>
      </c>
    </row>
    <row r="290" spans="1:16" ht="22.5" customHeight="1">
      <c r="A290" s="598"/>
      <c r="B290" s="598"/>
      <c r="C290" s="598"/>
      <c r="D290" s="593"/>
      <c r="E290" s="124">
        <v>1</v>
      </c>
      <c r="F290" s="89" t="s">
        <v>2411</v>
      </c>
      <c r="G290" s="89" t="s">
        <v>2406</v>
      </c>
      <c r="H290" s="123" t="s">
        <v>2407</v>
      </c>
      <c r="I290" s="287" t="s">
        <v>2412</v>
      </c>
      <c r="J290" s="146">
        <v>400</v>
      </c>
      <c r="K290" s="146">
        <v>200</v>
      </c>
      <c r="L290" s="146" t="s">
        <v>1591</v>
      </c>
    </row>
    <row r="291" spans="1:16" ht="22.5" customHeight="1">
      <c r="A291" s="598"/>
      <c r="B291" s="598"/>
      <c r="C291" s="598"/>
      <c r="D291" s="593"/>
      <c r="E291" s="124">
        <v>3</v>
      </c>
      <c r="F291" s="89" t="s">
        <v>3020</v>
      </c>
      <c r="G291" s="89" t="s">
        <v>2406</v>
      </c>
      <c r="H291" s="123" t="s">
        <v>2407</v>
      </c>
      <c r="I291" s="287" t="s">
        <v>2414</v>
      </c>
      <c r="J291" s="146">
        <v>650</v>
      </c>
      <c r="K291" s="146">
        <v>300</v>
      </c>
      <c r="L291" s="146" t="s">
        <v>1612</v>
      </c>
    </row>
    <row r="292" spans="1:16" ht="22.5" customHeight="1">
      <c r="A292" s="598" t="s">
        <v>2415</v>
      </c>
      <c r="B292" s="598">
        <v>3</v>
      </c>
      <c r="C292" s="598">
        <v>3</v>
      </c>
      <c r="D292" s="124" t="s">
        <v>2416</v>
      </c>
      <c r="E292" s="124">
        <v>3</v>
      </c>
      <c r="F292" s="124" t="s">
        <v>2417</v>
      </c>
      <c r="G292" s="124" t="s">
        <v>2418</v>
      </c>
      <c r="H292" s="383" t="s">
        <v>2419</v>
      </c>
      <c r="I292" s="287" t="s">
        <v>2420</v>
      </c>
      <c r="J292" s="146">
        <v>1800</v>
      </c>
      <c r="K292" s="146">
        <v>600</v>
      </c>
      <c r="L292" s="146" t="s">
        <v>1606</v>
      </c>
    </row>
    <row r="293" spans="1:16" ht="22.5" customHeight="1">
      <c r="A293" s="598"/>
      <c r="B293" s="598"/>
      <c r="C293" s="598"/>
      <c r="D293" s="124" t="s">
        <v>2421</v>
      </c>
      <c r="E293" s="124">
        <v>1</v>
      </c>
      <c r="F293" s="89" t="s">
        <v>2422</v>
      </c>
      <c r="G293" s="89" t="s">
        <v>2423</v>
      </c>
      <c r="H293" s="383" t="s">
        <v>2424</v>
      </c>
      <c r="I293" s="287" t="s">
        <v>2425</v>
      </c>
      <c r="J293" s="146">
        <v>450</v>
      </c>
      <c r="K293" s="146">
        <v>300</v>
      </c>
      <c r="L293" s="146" t="s">
        <v>2973</v>
      </c>
    </row>
    <row r="294" spans="1:16" ht="22.5" customHeight="1">
      <c r="A294" s="598"/>
      <c r="B294" s="598"/>
      <c r="C294" s="598"/>
      <c r="D294" s="124" t="s">
        <v>2421</v>
      </c>
      <c r="E294" s="124">
        <v>3</v>
      </c>
      <c r="F294" s="89" t="s">
        <v>1691</v>
      </c>
      <c r="G294" s="89" t="s">
        <v>2423</v>
      </c>
      <c r="H294" s="383" t="s">
        <v>2424</v>
      </c>
      <c r="I294" s="287" t="s">
        <v>2426</v>
      </c>
      <c r="J294" s="146">
        <v>1800</v>
      </c>
      <c r="K294" s="146">
        <v>600</v>
      </c>
      <c r="L294" s="146" t="s">
        <v>129</v>
      </c>
      <c r="M294" s="308"/>
      <c r="N294" s="308"/>
      <c r="O294" s="308"/>
      <c r="P294" s="309"/>
    </row>
    <row r="295" spans="1:16" ht="22.5" customHeight="1">
      <c r="A295" s="598" t="s">
        <v>2429</v>
      </c>
      <c r="B295" s="598">
        <v>12</v>
      </c>
      <c r="C295" s="598">
        <v>12</v>
      </c>
      <c r="D295" s="593" t="s">
        <v>1130</v>
      </c>
      <c r="E295" s="124">
        <v>3</v>
      </c>
      <c r="F295" s="124" t="s">
        <v>1691</v>
      </c>
      <c r="G295" s="124" t="s">
        <v>2430</v>
      </c>
      <c r="H295" s="123" t="s">
        <v>2431</v>
      </c>
      <c r="I295" s="287" t="s">
        <v>2432</v>
      </c>
      <c r="J295" s="146">
        <v>470</v>
      </c>
      <c r="K295" s="146">
        <v>200</v>
      </c>
      <c r="L295" s="146" t="s">
        <v>1606</v>
      </c>
    </row>
    <row r="296" spans="1:16" ht="22.5" customHeight="1">
      <c r="A296" s="598"/>
      <c r="B296" s="598"/>
      <c r="C296" s="598"/>
      <c r="D296" s="593"/>
      <c r="E296" s="124">
        <v>1</v>
      </c>
      <c r="F296" s="89" t="s">
        <v>2434</v>
      </c>
      <c r="G296" s="124" t="s">
        <v>2430</v>
      </c>
      <c r="H296" s="123" t="s">
        <v>2431</v>
      </c>
      <c r="I296" s="287" t="s">
        <v>2435</v>
      </c>
      <c r="J296" s="146">
        <v>492.5</v>
      </c>
      <c r="K296" s="146">
        <v>300</v>
      </c>
      <c r="L296" s="146" t="s">
        <v>2973</v>
      </c>
    </row>
    <row r="297" spans="1:16" ht="22.5" customHeight="1">
      <c r="A297" s="598"/>
      <c r="B297" s="598"/>
      <c r="C297" s="598"/>
      <c r="D297" s="593"/>
      <c r="E297" s="124">
        <v>2</v>
      </c>
      <c r="F297" s="89" t="s">
        <v>1136</v>
      </c>
      <c r="G297" s="124" t="s">
        <v>2430</v>
      </c>
      <c r="H297" s="123" t="s">
        <v>2431</v>
      </c>
      <c r="I297" s="287" t="s">
        <v>2436</v>
      </c>
      <c r="J297" s="146">
        <v>380</v>
      </c>
      <c r="K297" s="146">
        <v>300</v>
      </c>
      <c r="L297" s="146" t="s">
        <v>2979</v>
      </c>
    </row>
    <row r="298" spans="1:16" ht="22.5" customHeight="1">
      <c r="A298" s="598"/>
      <c r="B298" s="598"/>
      <c r="C298" s="598"/>
      <c r="D298" s="593" t="s">
        <v>1138</v>
      </c>
      <c r="E298" s="124">
        <v>3</v>
      </c>
      <c r="F298" s="89" t="s">
        <v>2437</v>
      </c>
      <c r="G298" s="89" t="s">
        <v>1140</v>
      </c>
      <c r="H298" s="123" t="s">
        <v>2438</v>
      </c>
      <c r="I298" s="287" t="s">
        <v>2439</v>
      </c>
      <c r="J298" s="146">
        <v>550</v>
      </c>
      <c r="K298" s="146">
        <v>300</v>
      </c>
      <c r="L298" s="146" t="s">
        <v>129</v>
      </c>
      <c r="M298" s="308"/>
      <c r="N298" s="308"/>
      <c r="O298" s="308"/>
      <c r="P298" s="309"/>
    </row>
    <row r="299" spans="1:16" ht="22.5" customHeight="1">
      <c r="A299" s="598"/>
      <c r="B299" s="598"/>
      <c r="C299" s="598"/>
      <c r="D299" s="593"/>
      <c r="E299" s="124">
        <v>1</v>
      </c>
      <c r="F299" s="89" t="s">
        <v>2440</v>
      </c>
      <c r="G299" s="89" t="s">
        <v>1140</v>
      </c>
      <c r="H299" s="123" t="s">
        <v>2438</v>
      </c>
      <c r="I299" s="287" t="s">
        <v>2441</v>
      </c>
      <c r="J299" s="146">
        <v>730</v>
      </c>
      <c r="K299" s="146">
        <v>300</v>
      </c>
      <c r="L299" s="146" t="s">
        <v>2973</v>
      </c>
    </row>
    <row r="300" spans="1:16" ht="22.5" customHeight="1">
      <c r="A300" s="598"/>
      <c r="B300" s="598"/>
      <c r="C300" s="598"/>
      <c r="D300" s="593"/>
      <c r="E300" s="124">
        <v>2</v>
      </c>
      <c r="F300" s="89" t="s">
        <v>2442</v>
      </c>
      <c r="G300" s="89" t="s">
        <v>1140</v>
      </c>
      <c r="H300" s="123" t="s">
        <v>2438</v>
      </c>
      <c r="I300" s="287" t="s">
        <v>2443</v>
      </c>
      <c r="J300" s="146">
        <v>370</v>
      </c>
      <c r="K300" s="146">
        <v>200</v>
      </c>
      <c r="L300" s="146" t="s">
        <v>129</v>
      </c>
    </row>
    <row r="301" spans="1:16" ht="22.5" customHeight="1">
      <c r="A301" s="598"/>
      <c r="B301" s="598"/>
      <c r="C301" s="598"/>
      <c r="D301" s="593" t="s">
        <v>1124</v>
      </c>
      <c r="E301" s="124">
        <v>2</v>
      </c>
      <c r="F301" s="89" t="s">
        <v>2444</v>
      </c>
      <c r="G301" s="89" t="s">
        <v>2445</v>
      </c>
      <c r="H301" s="123" t="s">
        <v>2446</v>
      </c>
      <c r="I301" s="287" t="s">
        <v>2447</v>
      </c>
      <c r="J301" s="146">
        <v>160</v>
      </c>
      <c r="K301" s="146">
        <v>160</v>
      </c>
      <c r="L301" s="146" t="s">
        <v>1606</v>
      </c>
    </row>
    <row r="302" spans="1:16" ht="22.5" customHeight="1">
      <c r="A302" s="598"/>
      <c r="B302" s="598"/>
      <c r="C302" s="598"/>
      <c r="D302" s="593"/>
      <c r="E302" s="124">
        <v>3</v>
      </c>
      <c r="F302" s="89" t="s">
        <v>1121</v>
      </c>
      <c r="G302" s="89" t="s">
        <v>2445</v>
      </c>
      <c r="H302" s="123" t="s">
        <v>2446</v>
      </c>
      <c r="I302" s="287" t="s">
        <v>2448</v>
      </c>
      <c r="J302" s="146">
        <v>400</v>
      </c>
      <c r="K302" s="146">
        <v>300</v>
      </c>
      <c r="L302" s="146" t="s">
        <v>129</v>
      </c>
    </row>
    <row r="303" spans="1:16" ht="22.5" customHeight="1">
      <c r="A303" s="598"/>
      <c r="B303" s="598"/>
      <c r="C303" s="598"/>
      <c r="D303" s="593"/>
      <c r="E303" s="124">
        <v>1</v>
      </c>
      <c r="F303" s="89" t="s">
        <v>2450</v>
      </c>
      <c r="G303" s="89" t="s">
        <v>2445</v>
      </c>
      <c r="H303" s="123" t="s">
        <v>2446</v>
      </c>
      <c r="I303" s="287" t="s">
        <v>2451</v>
      </c>
      <c r="J303" s="146">
        <v>450</v>
      </c>
      <c r="K303" s="146">
        <v>300</v>
      </c>
      <c r="L303" s="146" t="s">
        <v>2973</v>
      </c>
    </row>
    <row r="304" spans="1:16" ht="22.5" customHeight="1">
      <c r="A304" s="598"/>
      <c r="B304" s="598"/>
      <c r="C304" s="598"/>
      <c r="D304" s="593" t="s">
        <v>2452</v>
      </c>
      <c r="E304" s="124">
        <v>4</v>
      </c>
      <c r="F304" s="89" t="s">
        <v>2453</v>
      </c>
      <c r="G304" s="89" t="s">
        <v>2454</v>
      </c>
      <c r="H304" s="123" t="s">
        <v>2455</v>
      </c>
      <c r="I304" s="287" t="s">
        <v>2456</v>
      </c>
      <c r="J304" s="146">
        <v>285</v>
      </c>
      <c r="K304" s="146">
        <v>200</v>
      </c>
      <c r="L304" s="146" t="s">
        <v>1612</v>
      </c>
    </row>
    <row r="305" spans="1:16" ht="22.5" customHeight="1">
      <c r="A305" s="598"/>
      <c r="B305" s="598"/>
      <c r="C305" s="598"/>
      <c r="D305" s="593"/>
      <c r="E305" s="124">
        <v>3</v>
      </c>
      <c r="F305" s="89" t="s">
        <v>2457</v>
      </c>
      <c r="G305" s="89" t="s">
        <v>2454</v>
      </c>
      <c r="H305" s="123" t="s">
        <v>2455</v>
      </c>
      <c r="I305" s="287" t="s">
        <v>2458</v>
      </c>
      <c r="J305" s="146">
        <v>640</v>
      </c>
      <c r="K305" s="146">
        <v>350</v>
      </c>
      <c r="L305" s="146" t="s">
        <v>2973</v>
      </c>
    </row>
    <row r="306" spans="1:16" ht="22.5" customHeight="1">
      <c r="A306" s="598"/>
      <c r="B306" s="598"/>
      <c r="C306" s="598"/>
      <c r="D306" s="593"/>
      <c r="E306" s="124">
        <v>3</v>
      </c>
      <c r="F306" s="89" t="s">
        <v>2460</v>
      </c>
      <c r="G306" s="89" t="s">
        <v>2454</v>
      </c>
      <c r="H306" s="123" t="s">
        <v>2455</v>
      </c>
      <c r="I306" s="287" t="s">
        <v>2461</v>
      </c>
      <c r="J306" s="146">
        <v>300</v>
      </c>
      <c r="K306" s="146">
        <v>200</v>
      </c>
      <c r="L306" s="146" t="s">
        <v>2973</v>
      </c>
    </row>
    <row r="307" spans="1:16" ht="22.5" customHeight="1">
      <c r="A307" s="598" t="s">
        <v>2462</v>
      </c>
      <c r="B307" s="598">
        <v>17</v>
      </c>
      <c r="C307" s="598">
        <v>16</v>
      </c>
      <c r="D307" s="124" t="s">
        <v>893</v>
      </c>
      <c r="E307" s="124">
        <v>1</v>
      </c>
      <c r="F307" s="89" t="s">
        <v>2463</v>
      </c>
      <c r="G307" s="146" t="s">
        <v>2464</v>
      </c>
      <c r="H307" s="123" t="s">
        <v>1213</v>
      </c>
      <c r="I307" s="287" t="s">
        <v>2465</v>
      </c>
      <c r="J307" s="146">
        <v>550</v>
      </c>
      <c r="K307" s="146">
        <v>300</v>
      </c>
      <c r="L307" s="146" t="s">
        <v>2973</v>
      </c>
    </row>
    <row r="308" spans="1:16" ht="22.5" customHeight="1">
      <c r="A308" s="598"/>
      <c r="B308" s="598"/>
      <c r="C308" s="598"/>
      <c r="D308" s="124" t="s">
        <v>2466</v>
      </c>
      <c r="E308" s="124">
        <v>3</v>
      </c>
      <c r="F308" s="89" t="s">
        <v>2467</v>
      </c>
      <c r="G308" s="146" t="s">
        <v>1179</v>
      </c>
      <c r="H308" s="123" t="s">
        <v>1180</v>
      </c>
      <c r="I308" s="287" t="s">
        <v>2468</v>
      </c>
      <c r="J308" s="146">
        <v>700</v>
      </c>
      <c r="K308" s="146">
        <v>300</v>
      </c>
      <c r="L308" s="146" t="s">
        <v>2973</v>
      </c>
    </row>
    <row r="309" spans="1:16" ht="22.5" customHeight="1">
      <c r="A309" s="598"/>
      <c r="B309" s="598"/>
      <c r="C309" s="598"/>
      <c r="D309" s="124" t="s">
        <v>1182</v>
      </c>
      <c r="E309" s="124">
        <v>1</v>
      </c>
      <c r="F309" s="89" t="s">
        <v>2469</v>
      </c>
      <c r="G309" s="146" t="s">
        <v>2470</v>
      </c>
      <c r="H309" s="123" t="s">
        <v>2471</v>
      </c>
      <c r="I309" s="287" t="s">
        <v>2472</v>
      </c>
      <c r="J309" s="146">
        <v>500</v>
      </c>
      <c r="K309" s="146">
        <v>300</v>
      </c>
      <c r="L309" s="146" t="s">
        <v>2973</v>
      </c>
    </row>
    <row r="310" spans="1:16" ht="22.5" customHeight="1">
      <c r="A310" s="598"/>
      <c r="B310" s="598"/>
      <c r="C310" s="598"/>
      <c r="D310" s="593" t="s">
        <v>2256</v>
      </c>
      <c r="E310" s="124">
        <v>3</v>
      </c>
      <c r="F310" s="89" t="s">
        <v>2473</v>
      </c>
      <c r="G310" s="146" t="s">
        <v>1206</v>
      </c>
      <c r="H310" s="123" t="s">
        <v>1207</v>
      </c>
      <c r="I310" s="287" t="s">
        <v>2474</v>
      </c>
      <c r="J310" s="146">
        <v>400</v>
      </c>
      <c r="K310" s="146">
        <v>200</v>
      </c>
      <c r="L310" s="146" t="s">
        <v>1644</v>
      </c>
    </row>
    <row r="311" spans="1:16" ht="22.5" customHeight="1">
      <c r="A311" s="598"/>
      <c r="B311" s="598"/>
      <c r="C311" s="598"/>
      <c r="D311" s="593"/>
      <c r="E311" s="124">
        <v>3</v>
      </c>
      <c r="F311" s="89" t="s">
        <v>2475</v>
      </c>
      <c r="G311" s="146" t="s">
        <v>1206</v>
      </c>
      <c r="H311" s="123" t="s">
        <v>1207</v>
      </c>
      <c r="I311" s="287" t="s">
        <v>2476</v>
      </c>
      <c r="J311" s="146">
        <v>400</v>
      </c>
      <c r="K311" s="146">
        <v>200</v>
      </c>
      <c r="L311" s="146" t="s">
        <v>1644</v>
      </c>
    </row>
    <row r="312" spans="1:16" ht="22.5" customHeight="1">
      <c r="A312" s="598"/>
      <c r="B312" s="598"/>
      <c r="C312" s="598"/>
      <c r="D312" s="593" t="s">
        <v>610</v>
      </c>
      <c r="E312" s="124">
        <v>3</v>
      </c>
      <c r="F312" s="89" t="s">
        <v>2477</v>
      </c>
      <c r="G312" s="146" t="s">
        <v>2478</v>
      </c>
      <c r="H312" s="123" t="s">
        <v>1147</v>
      </c>
      <c r="I312" s="287" t="s">
        <v>2479</v>
      </c>
      <c r="J312" s="146">
        <v>1420</v>
      </c>
      <c r="K312" s="146">
        <v>500</v>
      </c>
      <c r="L312" s="146" t="s">
        <v>129</v>
      </c>
      <c r="M312" s="308"/>
      <c r="N312" s="308"/>
      <c r="O312" s="308"/>
      <c r="P312" s="309"/>
    </row>
    <row r="313" spans="1:16" ht="22.5" customHeight="1">
      <c r="A313" s="598"/>
      <c r="B313" s="598"/>
      <c r="C313" s="598"/>
      <c r="D313" s="593"/>
      <c r="E313" s="124">
        <v>3</v>
      </c>
      <c r="F313" s="89" t="s">
        <v>2481</v>
      </c>
      <c r="G313" s="146" t="s">
        <v>2478</v>
      </c>
      <c r="H313" s="123" t="s">
        <v>1147</v>
      </c>
      <c r="I313" s="287" t="s">
        <v>2482</v>
      </c>
      <c r="J313" s="146">
        <v>1200</v>
      </c>
      <c r="K313" s="146">
        <v>300</v>
      </c>
      <c r="L313" s="146" t="s">
        <v>2973</v>
      </c>
    </row>
    <row r="314" spans="1:16" ht="22.5" customHeight="1">
      <c r="A314" s="598"/>
      <c r="B314" s="598"/>
      <c r="C314" s="598"/>
      <c r="D314" s="593"/>
      <c r="E314" s="124">
        <v>3</v>
      </c>
      <c r="F314" s="89" t="s">
        <v>2483</v>
      </c>
      <c r="G314" s="146" t="s">
        <v>2478</v>
      </c>
      <c r="H314" s="123" t="s">
        <v>1147</v>
      </c>
      <c r="I314" s="287" t="s">
        <v>2484</v>
      </c>
      <c r="J314" s="146">
        <v>500</v>
      </c>
      <c r="K314" s="146">
        <v>200</v>
      </c>
      <c r="L314" s="146" t="s">
        <v>129</v>
      </c>
    </row>
    <row r="315" spans="1:16" ht="22.5" customHeight="1">
      <c r="A315" s="598"/>
      <c r="B315" s="598"/>
      <c r="C315" s="598"/>
      <c r="D315" s="593" t="s">
        <v>620</v>
      </c>
      <c r="E315" s="124">
        <v>3</v>
      </c>
      <c r="F315" s="89" t="s">
        <v>2485</v>
      </c>
      <c r="G315" s="146" t="s">
        <v>1157</v>
      </c>
      <c r="H315" s="123" t="s">
        <v>1158</v>
      </c>
      <c r="I315" s="287" t="s">
        <v>2486</v>
      </c>
      <c r="J315" s="146">
        <v>2050</v>
      </c>
      <c r="K315" s="146">
        <v>500</v>
      </c>
      <c r="L315" s="146" t="s">
        <v>129</v>
      </c>
    </row>
    <row r="316" spans="1:16" ht="22.5" customHeight="1">
      <c r="A316" s="598"/>
      <c r="B316" s="598"/>
      <c r="C316" s="598"/>
      <c r="D316" s="593"/>
      <c r="E316" s="124">
        <v>4</v>
      </c>
      <c r="F316" s="89" t="s">
        <v>2487</v>
      </c>
      <c r="G316" s="146" t="s">
        <v>1157</v>
      </c>
      <c r="H316" s="123" t="s">
        <v>1158</v>
      </c>
      <c r="I316" s="287"/>
      <c r="J316" s="146"/>
      <c r="K316" s="154" t="s">
        <v>763</v>
      </c>
      <c r="L316" s="146" t="s">
        <v>95</v>
      </c>
    </row>
    <row r="317" spans="1:16" ht="22.5" customHeight="1">
      <c r="A317" s="598"/>
      <c r="B317" s="598"/>
      <c r="C317" s="598"/>
      <c r="D317" s="593"/>
      <c r="E317" s="124">
        <v>2</v>
      </c>
      <c r="F317" s="89" t="s">
        <v>2489</v>
      </c>
      <c r="G317" s="146" t="s">
        <v>1157</v>
      </c>
      <c r="H317" s="123" t="s">
        <v>1158</v>
      </c>
      <c r="I317" s="287" t="s">
        <v>3021</v>
      </c>
      <c r="J317" s="146">
        <v>460</v>
      </c>
      <c r="K317" s="146">
        <v>200</v>
      </c>
      <c r="L317" s="146" t="s">
        <v>2973</v>
      </c>
    </row>
    <row r="318" spans="1:16" ht="22.5" customHeight="1">
      <c r="A318" s="598"/>
      <c r="B318" s="598"/>
      <c r="C318" s="598"/>
      <c r="D318" s="596" t="s">
        <v>1855</v>
      </c>
      <c r="E318" s="124">
        <v>1</v>
      </c>
      <c r="F318" s="89" t="s">
        <v>2491</v>
      </c>
      <c r="G318" s="146" t="s">
        <v>2492</v>
      </c>
      <c r="H318" s="123" t="s">
        <v>2493</v>
      </c>
      <c r="I318" s="287" t="s">
        <v>3022</v>
      </c>
      <c r="J318" s="146">
        <v>268</v>
      </c>
      <c r="K318" s="146">
        <v>200</v>
      </c>
      <c r="L318" s="146" t="s">
        <v>2973</v>
      </c>
    </row>
    <row r="319" spans="1:16" ht="22.5" customHeight="1">
      <c r="A319" s="598"/>
      <c r="B319" s="598"/>
      <c r="C319" s="598"/>
      <c r="D319" s="596"/>
      <c r="E319" s="124">
        <v>3</v>
      </c>
      <c r="F319" s="89" t="s">
        <v>2495</v>
      </c>
      <c r="G319" s="146" t="s">
        <v>2492</v>
      </c>
      <c r="H319" s="123" t="s">
        <v>2493</v>
      </c>
      <c r="I319" s="287" t="s">
        <v>3023</v>
      </c>
      <c r="J319" s="146">
        <v>260</v>
      </c>
      <c r="K319" s="146">
        <v>200</v>
      </c>
      <c r="L319" s="146" t="s">
        <v>129</v>
      </c>
    </row>
    <row r="320" spans="1:16" ht="22.5" customHeight="1">
      <c r="A320" s="598"/>
      <c r="B320" s="598"/>
      <c r="C320" s="598"/>
      <c r="D320" s="596"/>
      <c r="E320" s="124">
        <v>3</v>
      </c>
      <c r="F320" s="89" t="s">
        <v>2497</v>
      </c>
      <c r="G320" s="146" t="s">
        <v>2492</v>
      </c>
      <c r="H320" s="123" t="s">
        <v>2493</v>
      </c>
      <c r="I320" s="287" t="s">
        <v>2496</v>
      </c>
      <c r="J320" s="146">
        <v>220</v>
      </c>
      <c r="K320" s="146">
        <v>200</v>
      </c>
      <c r="L320" s="146" t="s">
        <v>129</v>
      </c>
    </row>
    <row r="321" spans="1:12" ht="22.5" customHeight="1">
      <c r="A321" s="598"/>
      <c r="B321" s="598"/>
      <c r="C321" s="598"/>
      <c r="D321" s="593" t="s">
        <v>2208</v>
      </c>
      <c r="E321" s="124">
        <v>4</v>
      </c>
      <c r="F321" s="89" t="s">
        <v>2499</v>
      </c>
      <c r="G321" s="146" t="s">
        <v>2500</v>
      </c>
      <c r="H321" s="123" t="s">
        <v>2501</v>
      </c>
      <c r="I321" s="287" t="s">
        <v>3024</v>
      </c>
      <c r="J321" s="146">
        <v>850</v>
      </c>
      <c r="K321" s="146">
        <v>300</v>
      </c>
      <c r="L321" s="146" t="s">
        <v>129</v>
      </c>
    </row>
    <row r="322" spans="1:12" ht="22.5" customHeight="1">
      <c r="A322" s="598"/>
      <c r="B322" s="598"/>
      <c r="C322" s="598"/>
      <c r="D322" s="593"/>
      <c r="E322" s="124">
        <v>3</v>
      </c>
      <c r="F322" s="89" t="s">
        <v>2503</v>
      </c>
      <c r="G322" s="146" t="s">
        <v>2500</v>
      </c>
      <c r="H322" s="123" t="s">
        <v>2501</v>
      </c>
      <c r="I322" s="287" t="s">
        <v>3025</v>
      </c>
      <c r="J322" s="146">
        <v>1460</v>
      </c>
      <c r="K322" s="146">
        <v>300</v>
      </c>
      <c r="L322" s="146" t="s">
        <v>129</v>
      </c>
    </row>
    <row r="323" spans="1:12" ht="22.5" customHeight="1">
      <c r="A323" s="598"/>
      <c r="B323" s="598"/>
      <c r="C323" s="598"/>
      <c r="D323" s="124" t="s">
        <v>2191</v>
      </c>
      <c r="E323" s="124">
        <v>3</v>
      </c>
      <c r="F323" s="89" t="s">
        <v>2506</v>
      </c>
      <c r="G323" s="146" t="s">
        <v>2507</v>
      </c>
      <c r="H323" s="123" t="s">
        <v>2508</v>
      </c>
      <c r="I323" s="287" t="s">
        <v>2504</v>
      </c>
      <c r="J323" s="146">
        <v>637</v>
      </c>
      <c r="K323" s="146">
        <v>400</v>
      </c>
      <c r="L323" s="146" t="s">
        <v>1644</v>
      </c>
    </row>
    <row r="324" spans="1:12" ht="22.5" customHeight="1">
      <c r="A324" s="598" t="s">
        <v>2510</v>
      </c>
      <c r="B324" s="598">
        <v>10</v>
      </c>
      <c r="C324" s="598">
        <v>9</v>
      </c>
      <c r="D324" s="593" t="s">
        <v>1237</v>
      </c>
      <c r="E324" s="124">
        <v>3</v>
      </c>
      <c r="F324" s="147" t="s">
        <v>2511</v>
      </c>
      <c r="G324" s="124" t="s">
        <v>1242</v>
      </c>
      <c r="H324" s="123" t="s">
        <v>2512</v>
      </c>
      <c r="I324" s="287" t="s">
        <v>2513</v>
      </c>
      <c r="J324" s="146">
        <v>680</v>
      </c>
      <c r="K324" s="146">
        <v>400</v>
      </c>
      <c r="L324" s="146" t="s">
        <v>1612</v>
      </c>
    </row>
    <row r="325" spans="1:12" ht="22.5" customHeight="1">
      <c r="A325" s="598"/>
      <c r="B325" s="598"/>
      <c r="C325" s="598"/>
      <c r="D325" s="593"/>
      <c r="E325" s="124">
        <v>3</v>
      </c>
      <c r="F325" s="147" t="s">
        <v>2514</v>
      </c>
      <c r="G325" s="89" t="s">
        <v>1242</v>
      </c>
      <c r="H325" s="123" t="s">
        <v>2512</v>
      </c>
      <c r="I325" s="287" t="s">
        <v>2515</v>
      </c>
      <c r="J325" s="146">
        <v>530</v>
      </c>
      <c r="K325" s="146">
        <v>315</v>
      </c>
      <c r="L325" s="146" t="s">
        <v>129</v>
      </c>
    </row>
    <row r="326" spans="1:12" ht="22.5" customHeight="1">
      <c r="A326" s="598"/>
      <c r="B326" s="598"/>
      <c r="C326" s="598"/>
      <c r="D326" s="593" t="s">
        <v>1225</v>
      </c>
      <c r="E326" s="124">
        <v>3</v>
      </c>
      <c r="F326" s="89" t="s">
        <v>2516</v>
      </c>
      <c r="G326" s="89" t="s">
        <v>1230</v>
      </c>
      <c r="H326" s="123" t="s">
        <v>2517</v>
      </c>
      <c r="I326" s="287"/>
      <c r="J326" s="124"/>
      <c r="K326" s="154" t="s">
        <v>794</v>
      </c>
      <c r="L326" s="124" t="s">
        <v>95</v>
      </c>
    </row>
    <row r="327" spans="1:12" ht="22.5" customHeight="1">
      <c r="A327" s="598"/>
      <c r="B327" s="598"/>
      <c r="C327" s="598"/>
      <c r="D327" s="593"/>
      <c r="E327" s="124">
        <v>3</v>
      </c>
      <c r="F327" s="89" t="s">
        <v>2518</v>
      </c>
      <c r="G327" s="89" t="s">
        <v>2519</v>
      </c>
      <c r="H327" s="123" t="s">
        <v>2520</v>
      </c>
      <c r="I327" s="287" t="s">
        <v>2521</v>
      </c>
      <c r="J327" s="146">
        <v>660</v>
      </c>
      <c r="K327" s="146">
        <v>375</v>
      </c>
      <c r="L327" s="146" t="s">
        <v>1606</v>
      </c>
    </row>
    <row r="328" spans="1:12" ht="22.5" customHeight="1">
      <c r="A328" s="598"/>
      <c r="B328" s="598"/>
      <c r="C328" s="598"/>
      <c r="D328" s="593"/>
      <c r="E328" s="124">
        <v>3</v>
      </c>
      <c r="F328" s="89" t="s">
        <v>2522</v>
      </c>
      <c r="G328" s="89" t="s">
        <v>1235</v>
      </c>
      <c r="H328" s="123" t="s">
        <v>2523</v>
      </c>
      <c r="I328" s="287" t="s">
        <v>2524</v>
      </c>
      <c r="J328" s="146">
        <v>720</v>
      </c>
      <c r="K328" s="146">
        <v>400</v>
      </c>
      <c r="L328" s="146" t="s">
        <v>129</v>
      </c>
    </row>
    <row r="329" spans="1:12" ht="22.5" customHeight="1">
      <c r="A329" s="598"/>
      <c r="B329" s="598"/>
      <c r="C329" s="598"/>
      <c r="D329" s="593"/>
      <c r="E329" s="124">
        <v>1</v>
      </c>
      <c r="F329" s="89" t="s">
        <v>2526</v>
      </c>
      <c r="G329" s="89" t="s">
        <v>1230</v>
      </c>
      <c r="H329" s="123" t="s">
        <v>2517</v>
      </c>
      <c r="I329" s="287" t="s">
        <v>2527</v>
      </c>
      <c r="J329" s="146">
        <v>500</v>
      </c>
      <c r="K329" s="146">
        <v>175</v>
      </c>
      <c r="L329" s="146" t="s">
        <v>2973</v>
      </c>
    </row>
    <row r="330" spans="1:12" ht="22.5" customHeight="1">
      <c r="A330" s="598"/>
      <c r="B330" s="598"/>
      <c r="C330" s="598"/>
      <c r="D330" s="596" t="s">
        <v>2528</v>
      </c>
      <c r="E330" s="124">
        <v>1</v>
      </c>
      <c r="F330" s="89" t="s">
        <v>2526</v>
      </c>
      <c r="G330" s="89" t="s">
        <v>2529</v>
      </c>
      <c r="H330" s="123" t="s">
        <v>2530</v>
      </c>
      <c r="I330" s="287" t="s">
        <v>2531</v>
      </c>
      <c r="J330" s="146">
        <v>50</v>
      </c>
      <c r="K330" s="146">
        <v>50</v>
      </c>
      <c r="L330" s="146" t="s">
        <v>2973</v>
      </c>
    </row>
    <row r="331" spans="1:12" ht="22.5" customHeight="1">
      <c r="A331" s="598"/>
      <c r="B331" s="598"/>
      <c r="C331" s="598"/>
      <c r="D331" s="596"/>
      <c r="E331" s="124">
        <v>2</v>
      </c>
      <c r="F331" s="124" t="s">
        <v>2532</v>
      </c>
      <c r="G331" s="89" t="s">
        <v>2533</v>
      </c>
      <c r="H331" s="123" t="s">
        <v>2534</v>
      </c>
      <c r="I331" s="287" t="s">
        <v>2535</v>
      </c>
      <c r="J331" s="146">
        <v>0</v>
      </c>
      <c r="K331" s="146">
        <v>0</v>
      </c>
      <c r="L331" s="146" t="s">
        <v>2979</v>
      </c>
    </row>
    <row r="332" spans="1:12" ht="22.5" customHeight="1">
      <c r="A332" s="598"/>
      <c r="B332" s="598"/>
      <c r="C332" s="598"/>
      <c r="D332" s="596"/>
      <c r="E332" s="124">
        <v>3</v>
      </c>
      <c r="F332" s="89" t="s">
        <v>2536</v>
      </c>
      <c r="G332" s="89" t="s">
        <v>2537</v>
      </c>
      <c r="H332" s="123" t="s">
        <v>2538</v>
      </c>
      <c r="I332" s="287" t="s">
        <v>2539</v>
      </c>
      <c r="J332" s="146">
        <v>0</v>
      </c>
      <c r="K332" s="146">
        <v>0</v>
      </c>
      <c r="L332" s="146" t="s">
        <v>1591</v>
      </c>
    </row>
    <row r="333" spans="1:12" ht="22.5" customHeight="1">
      <c r="A333" s="598"/>
      <c r="B333" s="598"/>
      <c r="C333" s="598"/>
      <c r="D333" s="596"/>
      <c r="E333" s="124">
        <v>3</v>
      </c>
      <c r="F333" s="89" t="s">
        <v>2540</v>
      </c>
      <c r="G333" s="89" t="s">
        <v>2541</v>
      </c>
      <c r="H333" s="123" t="s">
        <v>2542</v>
      </c>
      <c r="I333" s="287" t="s">
        <v>2543</v>
      </c>
      <c r="J333" s="146">
        <v>100</v>
      </c>
      <c r="K333" s="146">
        <v>100</v>
      </c>
      <c r="L333" s="146" t="s">
        <v>129</v>
      </c>
    </row>
    <row r="334" spans="1:12" ht="22.5" customHeight="1">
      <c r="A334" s="598" t="s">
        <v>2544</v>
      </c>
      <c r="B334" s="598">
        <v>11</v>
      </c>
      <c r="C334" s="598">
        <v>9</v>
      </c>
      <c r="D334" s="593" t="s">
        <v>2545</v>
      </c>
      <c r="E334" s="124">
        <v>3</v>
      </c>
      <c r="F334" s="124" t="s">
        <v>2546</v>
      </c>
      <c r="G334" s="146" t="s">
        <v>2547</v>
      </c>
      <c r="H334" s="123">
        <v>18811333955</v>
      </c>
      <c r="I334" s="287" t="s">
        <v>2548</v>
      </c>
      <c r="J334" s="146">
        <v>585</v>
      </c>
      <c r="K334" s="146">
        <v>250</v>
      </c>
      <c r="L334" s="147" t="s">
        <v>1644</v>
      </c>
    </row>
    <row r="335" spans="1:12" ht="22.5" customHeight="1">
      <c r="A335" s="598"/>
      <c r="B335" s="598"/>
      <c r="C335" s="598"/>
      <c r="D335" s="593"/>
      <c r="E335" s="313">
        <v>3</v>
      </c>
      <c r="F335" s="89" t="s">
        <v>2549</v>
      </c>
      <c r="G335" s="146" t="s">
        <v>2547</v>
      </c>
      <c r="H335" s="123">
        <v>18811333955</v>
      </c>
      <c r="I335" s="287" t="s">
        <v>2550</v>
      </c>
      <c r="J335" s="146">
        <v>650</v>
      </c>
      <c r="K335" s="146">
        <v>300</v>
      </c>
      <c r="L335" s="146" t="s">
        <v>129</v>
      </c>
    </row>
    <row r="336" spans="1:12" ht="22.5" customHeight="1">
      <c r="A336" s="598"/>
      <c r="B336" s="598"/>
      <c r="C336" s="598"/>
      <c r="D336" s="593"/>
      <c r="E336" s="124">
        <v>3</v>
      </c>
      <c r="F336" s="89" t="s">
        <v>2551</v>
      </c>
      <c r="G336" s="146" t="s">
        <v>2547</v>
      </c>
      <c r="H336" s="123">
        <v>18811333955</v>
      </c>
      <c r="I336" s="287" t="s">
        <v>2552</v>
      </c>
      <c r="J336" s="146">
        <v>330</v>
      </c>
      <c r="K336" s="146">
        <v>175</v>
      </c>
      <c r="L336" s="146" t="s">
        <v>2973</v>
      </c>
    </row>
    <row r="337" spans="1:16" ht="22.5" customHeight="1">
      <c r="A337" s="598"/>
      <c r="B337" s="598"/>
      <c r="C337" s="598"/>
      <c r="D337" s="596" t="s">
        <v>1311</v>
      </c>
      <c r="E337" s="89">
        <v>3</v>
      </c>
      <c r="F337" s="89" t="s">
        <v>3026</v>
      </c>
      <c r="G337" s="146" t="s">
        <v>1313</v>
      </c>
      <c r="H337" s="293">
        <v>13021169155</v>
      </c>
      <c r="I337" s="287" t="s">
        <v>2554</v>
      </c>
      <c r="J337" s="146">
        <v>660</v>
      </c>
      <c r="K337" s="146">
        <v>300</v>
      </c>
      <c r="L337" s="146" t="s">
        <v>129</v>
      </c>
    </row>
    <row r="338" spans="1:16" ht="22.5" customHeight="1">
      <c r="A338" s="598"/>
      <c r="B338" s="598"/>
      <c r="C338" s="598"/>
      <c r="D338" s="596"/>
      <c r="E338" s="89">
        <v>3</v>
      </c>
      <c r="F338" s="89" t="s">
        <v>3027</v>
      </c>
      <c r="G338" s="146" t="s">
        <v>1313</v>
      </c>
      <c r="H338" s="293">
        <v>13021169155</v>
      </c>
      <c r="I338" s="287"/>
      <c r="J338" s="146"/>
      <c r="K338" s="154" t="s">
        <v>827</v>
      </c>
      <c r="L338" s="146" t="s">
        <v>95</v>
      </c>
    </row>
    <row r="339" spans="1:16" ht="22.5" customHeight="1">
      <c r="A339" s="598"/>
      <c r="B339" s="598"/>
      <c r="C339" s="598"/>
      <c r="D339" s="596"/>
      <c r="E339" s="89">
        <v>1</v>
      </c>
      <c r="F339" s="89" t="s">
        <v>3028</v>
      </c>
      <c r="G339" s="146" t="s">
        <v>1313</v>
      </c>
      <c r="H339" s="293">
        <v>13021169155</v>
      </c>
      <c r="I339" s="287" t="s">
        <v>2557</v>
      </c>
      <c r="J339" s="146">
        <v>400</v>
      </c>
      <c r="K339" s="146">
        <v>200</v>
      </c>
      <c r="L339" s="146" t="s">
        <v>2973</v>
      </c>
      <c r="M339" s="308"/>
      <c r="N339" s="308"/>
      <c r="O339" s="308"/>
      <c r="P339" s="309"/>
    </row>
    <row r="340" spans="1:16" ht="22.5" customHeight="1">
      <c r="A340" s="598"/>
      <c r="B340" s="598"/>
      <c r="C340" s="598"/>
      <c r="D340" s="596"/>
      <c r="E340" s="89">
        <v>3</v>
      </c>
      <c r="F340" s="89" t="s">
        <v>2558</v>
      </c>
      <c r="G340" s="146" t="s">
        <v>1313</v>
      </c>
      <c r="H340" s="293">
        <v>13021169155</v>
      </c>
      <c r="I340" s="287" t="s">
        <v>2559</v>
      </c>
      <c r="J340" s="146">
        <v>570</v>
      </c>
      <c r="K340" s="146">
        <v>150</v>
      </c>
      <c r="L340" s="147" t="s">
        <v>1644</v>
      </c>
    </row>
    <row r="341" spans="1:16" ht="22.5" customHeight="1">
      <c r="A341" s="598"/>
      <c r="B341" s="598"/>
      <c r="C341" s="598"/>
      <c r="D341" s="596"/>
      <c r="E341" s="89">
        <v>3</v>
      </c>
      <c r="F341" s="89" t="s">
        <v>3029</v>
      </c>
      <c r="G341" s="146" t="s">
        <v>1313</v>
      </c>
      <c r="H341" s="293">
        <v>13021169155</v>
      </c>
      <c r="I341" s="287" t="s">
        <v>2561</v>
      </c>
      <c r="J341" s="146">
        <v>750</v>
      </c>
      <c r="K341" s="146">
        <v>275</v>
      </c>
      <c r="L341" s="146" t="s">
        <v>129</v>
      </c>
    </row>
    <row r="342" spans="1:16" ht="22.5" customHeight="1">
      <c r="A342" s="598"/>
      <c r="B342" s="598"/>
      <c r="C342" s="598"/>
      <c r="D342" s="596" t="s">
        <v>2562</v>
      </c>
      <c r="E342" s="89">
        <v>4</v>
      </c>
      <c r="F342" s="294" t="s">
        <v>2563</v>
      </c>
      <c r="G342" s="146" t="s">
        <v>2564</v>
      </c>
      <c r="H342" s="147">
        <v>18811471510</v>
      </c>
      <c r="I342" s="287" t="s">
        <v>2565</v>
      </c>
      <c r="J342" s="146">
        <v>580</v>
      </c>
      <c r="K342" s="146">
        <v>250</v>
      </c>
      <c r="L342" s="146" t="s">
        <v>129</v>
      </c>
    </row>
    <row r="343" spans="1:16" ht="22.5" customHeight="1">
      <c r="A343" s="598"/>
      <c r="B343" s="598"/>
      <c r="C343" s="598"/>
      <c r="D343" s="596"/>
      <c r="E343" s="89">
        <v>1</v>
      </c>
      <c r="F343" s="294" t="s">
        <v>2566</v>
      </c>
      <c r="G343" s="146" t="s">
        <v>2564</v>
      </c>
      <c r="H343" s="147" t="s">
        <v>2567</v>
      </c>
      <c r="I343" s="287" t="s">
        <v>2568</v>
      </c>
      <c r="J343" s="146">
        <v>400</v>
      </c>
      <c r="K343" s="146">
        <v>250</v>
      </c>
      <c r="L343" s="146" t="s">
        <v>2973</v>
      </c>
    </row>
    <row r="344" spans="1:16" ht="22.5" customHeight="1">
      <c r="A344" s="598"/>
      <c r="B344" s="598"/>
      <c r="C344" s="598"/>
      <c r="D344" s="596"/>
      <c r="E344" s="89">
        <v>3</v>
      </c>
      <c r="F344" s="294" t="s">
        <v>2549</v>
      </c>
      <c r="G344" s="146" t="s">
        <v>2564</v>
      </c>
      <c r="H344" s="147">
        <v>18811471510</v>
      </c>
      <c r="I344" s="287"/>
      <c r="J344" s="146"/>
      <c r="K344" s="154" t="s">
        <v>842</v>
      </c>
      <c r="L344" s="124" t="s">
        <v>2975</v>
      </c>
    </row>
    <row r="345" spans="1:16" ht="22.5" customHeight="1">
      <c r="A345" s="599" t="s">
        <v>2571</v>
      </c>
      <c r="B345" s="599">
        <v>26</v>
      </c>
      <c r="C345" s="599">
        <v>24</v>
      </c>
      <c r="D345" s="593" t="s">
        <v>2572</v>
      </c>
      <c r="E345" s="124">
        <v>3</v>
      </c>
      <c r="F345" s="124" t="s">
        <v>3030</v>
      </c>
      <c r="G345" s="124" t="s">
        <v>2574</v>
      </c>
      <c r="H345" s="123" t="s">
        <v>2575</v>
      </c>
      <c r="I345" s="287" t="s">
        <v>2576</v>
      </c>
      <c r="J345" s="146">
        <v>380</v>
      </c>
      <c r="K345" s="146">
        <v>200</v>
      </c>
      <c r="L345" s="147" t="s">
        <v>1591</v>
      </c>
    </row>
    <row r="346" spans="1:16" ht="22.5" customHeight="1">
      <c r="A346" s="600"/>
      <c r="B346" s="600"/>
      <c r="C346" s="600"/>
      <c r="D346" s="593"/>
      <c r="E346" s="124">
        <v>3</v>
      </c>
      <c r="F346" s="124" t="s">
        <v>3031</v>
      </c>
      <c r="G346" s="124" t="s">
        <v>2578</v>
      </c>
      <c r="H346" s="123" t="s">
        <v>2579</v>
      </c>
      <c r="I346" s="287"/>
      <c r="J346" s="124"/>
      <c r="K346" s="154" t="s">
        <v>856</v>
      </c>
      <c r="L346" s="124" t="s">
        <v>95</v>
      </c>
    </row>
    <row r="347" spans="1:16" ht="22.5" customHeight="1">
      <c r="A347" s="600"/>
      <c r="B347" s="600"/>
      <c r="C347" s="600"/>
      <c r="D347" s="593"/>
      <c r="E347" s="124">
        <v>3</v>
      </c>
      <c r="F347" s="124" t="s">
        <v>3032</v>
      </c>
      <c r="G347" s="124" t="s">
        <v>2581</v>
      </c>
      <c r="H347" s="123" t="s">
        <v>2582</v>
      </c>
      <c r="I347" s="287" t="s">
        <v>2583</v>
      </c>
      <c r="J347" s="146">
        <v>400</v>
      </c>
      <c r="K347" s="124">
        <v>200</v>
      </c>
      <c r="L347" s="147" t="s">
        <v>2973</v>
      </c>
    </row>
    <row r="348" spans="1:16" ht="22.5" customHeight="1">
      <c r="A348" s="600"/>
      <c r="B348" s="600"/>
      <c r="C348" s="600"/>
      <c r="D348" s="593"/>
      <c r="E348" s="124">
        <v>3</v>
      </c>
      <c r="F348" s="124" t="s">
        <v>3033</v>
      </c>
      <c r="G348" s="124" t="s">
        <v>2585</v>
      </c>
      <c r="H348" s="123" t="s">
        <v>2586</v>
      </c>
      <c r="I348" s="287" t="s">
        <v>2587</v>
      </c>
      <c r="J348" s="124">
        <v>730</v>
      </c>
      <c r="K348" s="124">
        <v>300</v>
      </c>
      <c r="L348" s="146" t="s">
        <v>1612</v>
      </c>
      <c r="M348" s="308"/>
      <c r="N348" s="308"/>
      <c r="O348" s="308"/>
      <c r="P348" s="309"/>
    </row>
    <row r="349" spans="1:16" ht="22.5" customHeight="1">
      <c r="A349" s="600"/>
      <c r="B349" s="600"/>
      <c r="C349" s="600"/>
      <c r="D349" s="593"/>
      <c r="E349" s="124">
        <v>3</v>
      </c>
      <c r="F349" s="124" t="s">
        <v>3034</v>
      </c>
      <c r="G349" s="124" t="s">
        <v>2574</v>
      </c>
      <c r="H349" s="123" t="s">
        <v>2575</v>
      </c>
      <c r="I349" s="287" t="s">
        <v>2589</v>
      </c>
      <c r="J349" s="146">
        <v>80</v>
      </c>
      <c r="K349" s="124">
        <v>80</v>
      </c>
      <c r="L349" s="146" t="s">
        <v>2973</v>
      </c>
    </row>
    <row r="350" spans="1:16" ht="22.5" customHeight="1">
      <c r="A350" s="600"/>
      <c r="B350" s="600"/>
      <c r="C350" s="600"/>
      <c r="D350" s="593" t="s">
        <v>2590</v>
      </c>
      <c r="E350" s="124">
        <v>3</v>
      </c>
      <c r="F350" s="89" t="s">
        <v>2591</v>
      </c>
      <c r="G350" s="89" t="s">
        <v>2592</v>
      </c>
      <c r="H350" s="123" t="s">
        <v>2593</v>
      </c>
      <c r="I350" s="287" t="s">
        <v>2594</v>
      </c>
      <c r="J350" s="146">
        <v>1200</v>
      </c>
      <c r="K350" s="124">
        <v>400</v>
      </c>
      <c r="L350" s="146" t="s">
        <v>1644</v>
      </c>
    </row>
    <row r="351" spans="1:16" ht="22.5" customHeight="1">
      <c r="A351" s="600"/>
      <c r="B351" s="600"/>
      <c r="C351" s="600"/>
      <c r="D351" s="593"/>
      <c r="E351" s="124">
        <v>4</v>
      </c>
      <c r="F351" s="89" t="s">
        <v>2595</v>
      </c>
      <c r="G351" s="89" t="s">
        <v>2592</v>
      </c>
      <c r="H351" s="123" t="s">
        <v>2593</v>
      </c>
      <c r="I351" s="124"/>
      <c r="J351" s="124"/>
      <c r="K351" s="154" t="s">
        <v>911</v>
      </c>
      <c r="L351" s="124" t="s">
        <v>95</v>
      </c>
    </row>
    <row r="352" spans="1:16" ht="22.5" customHeight="1">
      <c r="A352" s="600"/>
      <c r="B352" s="600"/>
      <c r="C352" s="600"/>
      <c r="D352" s="593"/>
      <c r="E352" s="124">
        <v>3</v>
      </c>
      <c r="F352" s="89" t="s">
        <v>2597</v>
      </c>
      <c r="G352" s="89" t="s">
        <v>2592</v>
      </c>
      <c r="H352" s="123" t="s">
        <v>2593</v>
      </c>
      <c r="I352" s="287" t="s">
        <v>2598</v>
      </c>
      <c r="J352" s="146">
        <v>1300</v>
      </c>
      <c r="K352" s="146">
        <v>400</v>
      </c>
      <c r="L352" s="146" t="s">
        <v>1612</v>
      </c>
    </row>
    <row r="353" spans="1:12" ht="22.5" customHeight="1">
      <c r="A353" s="600"/>
      <c r="B353" s="600"/>
      <c r="C353" s="600"/>
      <c r="D353" s="593"/>
      <c r="E353" s="124">
        <v>1</v>
      </c>
      <c r="F353" s="89" t="s">
        <v>2600</v>
      </c>
      <c r="G353" s="89" t="s">
        <v>2592</v>
      </c>
      <c r="H353" s="123" t="s">
        <v>2593</v>
      </c>
      <c r="I353" s="287" t="s">
        <v>2601</v>
      </c>
      <c r="J353" s="146">
        <v>600</v>
      </c>
      <c r="K353" s="146">
        <v>200</v>
      </c>
      <c r="L353" s="146" t="s">
        <v>2973</v>
      </c>
    </row>
    <row r="354" spans="1:12" ht="22.5" customHeight="1">
      <c r="A354" s="600"/>
      <c r="B354" s="600"/>
      <c r="C354" s="600"/>
      <c r="D354" s="593"/>
      <c r="E354" s="124">
        <v>3</v>
      </c>
      <c r="F354" s="89" t="s">
        <v>2602</v>
      </c>
      <c r="G354" s="89" t="s">
        <v>2592</v>
      </c>
      <c r="H354" s="123" t="s">
        <v>2593</v>
      </c>
      <c r="I354" s="287" t="s">
        <v>2603</v>
      </c>
      <c r="J354" s="146">
        <v>600</v>
      </c>
      <c r="K354" s="146">
        <v>200</v>
      </c>
      <c r="L354" s="146" t="s">
        <v>129</v>
      </c>
    </row>
    <row r="355" spans="1:12" ht="22.5" customHeight="1">
      <c r="A355" s="600"/>
      <c r="B355" s="600"/>
      <c r="C355" s="600"/>
      <c r="D355" s="593" t="s">
        <v>1288</v>
      </c>
      <c r="E355" s="124">
        <v>1</v>
      </c>
      <c r="F355" s="89" t="s">
        <v>2604</v>
      </c>
      <c r="G355" s="89" t="s">
        <v>2605</v>
      </c>
      <c r="H355" s="123" t="s">
        <v>2606</v>
      </c>
      <c r="I355" s="287" t="s">
        <v>2607</v>
      </c>
      <c r="J355" s="146">
        <v>377</v>
      </c>
      <c r="K355" s="146">
        <v>200</v>
      </c>
      <c r="L355" s="146" t="s">
        <v>2973</v>
      </c>
    </row>
    <row r="356" spans="1:12" ht="22.5" customHeight="1">
      <c r="A356" s="600"/>
      <c r="B356" s="600"/>
      <c r="C356" s="600"/>
      <c r="D356" s="593"/>
      <c r="E356" s="124">
        <v>3</v>
      </c>
      <c r="F356" s="89" t="s">
        <v>2609</v>
      </c>
      <c r="G356" s="89" t="s">
        <v>2605</v>
      </c>
      <c r="H356" s="123" t="s">
        <v>2606</v>
      </c>
      <c r="I356" s="287"/>
      <c r="J356" s="124"/>
      <c r="K356" s="154" t="s">
        <v>951</v>
      </c>
      <c r="L356" s="124" t="s">
        <v>2610</v>
      </c>
    </row>
    <row r="357" spans="1:12" ht="22.5" customHeight="1">
      <c r="A357" s="600"/>
      <c r="B357" s="600"/>
      <c r="C357" s="600"/>
      <c r="D357" s="593"/>
      <c r="E357" s="124">
        <v>3</v>
      </c>
      <c r="F357" s="89" t="s">
        <v>2611</v>
      </c>
      <c r="G357" s="89" t="s">
        <v>2605</v>
      </c>
      <c r="H357" s="123" t="s">
        <v>2606</v>
      </c>
      <c r="I357" s="287" t="s">
        <v>2612</v>
      </c>
      <c r="J357" s="124">
        <v>240</v>
      </c>
      <c r="K357" s="124">
        <v>150</v>
      </c>
      <c r="L357" s="146" t="s">
        <v>1644</v>
      </c>
    </row>
    <row r="358" spans="1:12" ht="22.5" customHeight="1">
      <c r="A358" s="600"/>
      <c r="B358" s="600"/>
      <c r="C358" s="600"/>
      <c r="D358" s="593"/>
      <c r="E358" s="124">
        <v>3</v>
      </c>
      <c r="F358" s="89" t="s">
        <v>2613</v>
      </c>
      <c r="G358" s="89" t="s">
        <v>2605</v>
      </c>
      <c r="H358" s="123" t="s">
        <v>2606</v>
      </c>
      <c r="I358" s="287" t="s">
        <v>2614</v>
      </c>
      <c r="J358" s="146">
        <v>500</v>
      </c>
      <c r="K358" s="124">
        <v>250</v>
      </c>
      <c r="L358" s="146" t="s">
        <v>1644</v>
      </c>
    </row>
    <row r="359" spans="1:12" ht="22.5" customHeight="1">
      <c r="A359" s="600"/>
      <c r="B359" s="600"/>
      <c r="C359" s="600"/>
      <c r="D359" s="593"/>
      <c r="E359" s="124">
        <v>1</v>
      </c>
      <c r="F359" s="89" t="s">
        <v>2615</v>
      </c>
      <c r="G359" s="89" t="s">
        <v>2605</v>
      </c>
      <c r="H359" s="123" t="s">
        <v>2606</v>
      </c>
      <c r="I359" s="287" t="s">
        <v>2616</v>
      </c>
      <c r="J359" s="146">
        <v>440</v>
      </c>
      <c r="K359" s="124">
        <v>200</v>
      </c>
      <c r="L359" s="146" t="s">
        <v>1644</v>
      </c>
    </row>
    <row r="360" spans="1:12" ht="22.5" customHeight="1">
      <c r="A360" s="600"/>
      <c r="B360" s="600"/>
      <c r="C360" s="600"/>
      <c r="D360" s="593"/>
      <c r="E360" s="124">
        <v>1</v>
      </c>
      <c r="F360" s="89" t="s">
        <v>2617</v>
      </c>
      <c r="G360" s="89" t="s">
        <v>2605</v>
      </c>
      <c r="H360" s="123" t="s">
        <v>2606</v>
      </c>
      <c r="I360" s="287" t="s">
        <v>2618</v>
      </c>
      <c r="J360" s="146">
        <v>385</v>
      </c>
      <c r="K360" s="124">
        <v>250</v>
      </c>
      <c r="L360" s="147" t="s">
        <v>129</v>
      </c>
    </row>
    <row r="361" spans="1:12" ht="22.5" customHeight="1">
      <c r="A361" s="600"/>
      <c r="B361" s="600"/>
      <c r="C361" s="600"/>
      <c r="D361" s="593" t="s">
        <v>2619</v>
      </c>
      <c r="E361" s="124">
        <v>1</v>
      </c>
      <c r="F361" s="89" t="s">
        <v>3035</v>
      </c>
      <c r="G361" s="89" t="s">
        <v>2621</v>
      </c>
      <c r="H361" s="123" t="s">
        <v>2622</v>
      </c>
      <c r="I361" s="287" t="s">
        <v>2623</v>
      </c>
      <c r="J361" s="146">
        <v>785</v>
      </c>
      <c r="K361" s="124">
        <v>300</v>
      </c>
      <c r="L361" s="146" t="s">
        <v>1612</v>
      </c>
    </row>
    <row r="362" spans="1:12" ht="22.5" customHeight="1">
      <c r="A362" s="600"/>
      <c r="B362" s="600"/>
      <c r="C362" s="600"/>
      <c r="D362" s="593"/>
      <c r="E362" s="124">
        <v>2</v>
      </c>
      <c r="F362" s="89" t="s">
        <v>2624</v>
      </c>
      <c r="G362" s="89" t="s">
        <v>2621</v>
      </c>
      <c r="H362" s="123" t="s">
        <v>2622</v>
      </c>
      <c r="I362" s="287" t="s">
        <v>2625</v>
      </c>
      <c r="J362" s="146">
        <v>1340</v>
      </c>
      <c r="K362" s="124">
        <v>300</v>
      </c>
      <c r="L362" s="146" t="s">
        <v>129</v>
      </c>
    </row>
    <row r="363" spans="1:12" ht="22.5" customHeight="1">
      <c r="A363" s="600"/>
      <c r="B363" s="600"/>
      <c r="C363" s="600"/>
      <c r="D363" s="593"/>
      <c r="E363" s="124">
        <v>3</v>
      </c>
      <c r="F363" s="89" t="s">
        <v>2626</v>
      </c>
      <c r="G363" s="89" t="s">
        <v>2621</v>
      </c>
      <c r="H363" s="123" t="s">
        <v>2622</v>
      </c>
      <c r="I363" s="287" t="s">
        <v>2627</v>
      </c>
      <c r="J363" s="146">
        <v>1540</v>
      </c>
      <c r="K363" s="124">
        <v>300</v>
      </c>
      <c r="L363" s="146" t="s">
        <v>1612</v>
      </c>
    </row>
    <row r="364" spans="1:12" ht="22.5" customHeight="1">
      <c r="A364" s="600"/>
      <c r="B364" s="600"/>
      <c r="C364" s="600"/>
      <c r="D364" s="593"/>
      <c r="E364" s="124">
        <v>4</v>
      </c>
      <c r="F364" s="89" t="s">
        <v>3036</v>
      </c>
      <c r="G364" s="89" t="s">
        <v>2621</v>
      </c>
      <c r="H364" s="123" t="s">
        <v>2622</v>
      </c>
      <c r="I364" s="287" t="s">
        <v>2629</v>
      </c>
      <c r="J364" s="124">
        <v>710</v>
      </c>
      <c r="K364" s="124">
        <v>400</v>
      </c>
      <c r="L364" s="124" t="s">
        <v>3037</v>
      </c>
    </row>
    <row r="365" spans="1:12" ht="22.5" customHeight="1">
      <c r="A365" s="600"/>
      <c r="B365" s="600"/>
      <c r="C365" s="600"/>
      <c r="D365" s="593" t="s">
        <v>2631</v>
      </c>
      <c r="E365" s="124">
        <v>1</v>
      </c>
      <c r="F365" s="89" t="s">
        <v>2632</v>
      </c>
      <c r="G365" s="89" t="s">
        <v>2633</v>
      </c>
      <c r="H365" s="123" t="s">
        <v>2634</v>
      </c>
      <c r="I365" s="287" t="s">
        <v>2635</v>
      </c>
      <c r="J365" s="146">
        <v>500</v>
      </c>
      <c r="K365" s="124">
        <v>200</v>
      </c>
      <c r="L365" s="146" t="s">
        <v>2973</v>
      </c>
    </row>
    <row r="366" spans="1:12" ht="22.5" customHeight="1">
      <c r="A366" s="600"/>
      <c r="B366" s="600"/>
      <c r="C366" s="600"/>
      <c r="D366" s="593"/>
      <c r="E366" s="124">
        <v>3</v>
      </c>
      <c r="F366" s="89" t="s">
        <v>2636</v>
      </c>
      <c r="G366" s="89" t="s">
        <v>2633</v>
      </c>
      <c r="H366" s="123" t="s">
        <v>2634</v>
      </c>
      <c r="I366" s="287" t="s">
        <v>2637</v>
      </c>
      <c r="J366" s="146">
        <v>745</v>
      </c>
      <c r="K366" s="124">
        <v>250</v>
      </c>
      <c r="L366" s="146" t="s">
        <v>129</v>
      </c>
    </row>
    <row r="367" spans="1:12" ht="22.5" customHeight="1">
      <c r="A367" s="600"/>
      <c r="B367" s="600"/>
      <c r="C367" s="600"/>
      <c r="D367" s="593"/>
      <c r="E367" s="124">
        <v>3</v>
      </c>
      <c r="F367" s="89" t="s">
        <v>2638</v>
      </c>
      <c r="G367" s="89" t="s">
        <v>2633</v>
      </c>
      <c r="H367" s="123" t="s">
        <v>2634</v>
      </c>
      <c r="I367" s="287" t="s">
        <v>2639</v>
      </c>
      <c r="J367" s="146">
        <v>596</v>
      </c>
      <c r="K367" s="124">
        <v>200</v>
      </c>
      <c r="L367" s="146" t="s">
        <v>2973</v>
      </c>
    </row>
    <row r="368" spans="1:12" ht="22.5" customHeight="1">
      <c r="A368" s="600"/>
      <c r="B368" s="600"/>
      <c r="C368" s="600"/>
      <c r="D368" s="593" t="s">
        <v>1304</v>
      </c>
      <c r="E368" s="124">
        <v>3</v>
      </c>
      <c r="F368" s="89" t="s">
        <v>2609</v>
      </c>
      <c r="G368" s="89" t="s">
        <v>2640</v>
      </c>
      <c r="H368" s="123" t="s">
        <v>2641</v>
      </c>
      <c r="I368" s="287" t="s">
        <v>2642</v>
      </c>
      <c r="J368" s="146">
        <v>500</v>
      </c>
      <c r="K368" s="124">
        <v>300</v>
      </c>
      <c r="L368" s="146" t="s">
        <v>1606</v>
      </c>
    </row>
    <row r="369" spans="1:16" ht="22.5" customHeight="1">
      <c r="A369" s="600"/>
      <c r="B369" s="600"/>
      <c r="C369" s="600"/>
      <c r="D369" s="593"/>
      <c r="E369" s="124">
        <v>3</v>
      </c>
      <c r="F369" s="89" t="s">
        <v>2613</v>
      </c>
      <c r="G369" s="89" t="s">
        <v>2640</v>
      </c>
      <c r="H369" s="123" t="s">
        <v>2641</v>
      </c>
      <c r="I369" s="287" t="s">
        <v>2643</v>
      </c>
      <c r="J369" s="146">
        <v>500</v>
      </c>
      <c r="K369" s="124">
        <v>250</v>
      </c>
      <c r="L369" s="146" t="s">
        <v>1644</v>
      </c>
      <c r="M369" s="308"/>
      <c r="N369" s="308"/>
      <c r="O369" s="308"/>
      <c r="P369" s="309"/>
    </row>
    <row r="370" spans="1:16" ht="22.5" customHeight="1">
      <c r="A370" s="601"/>
      <c r="B370" s="601"/>
      <c r="C370" s="601"/>
      <c r="D370" s="314" t="s">
        <v>2645</v>
      </c>
      <c r="E370" s="124"/>
      <c r="F370" s="89" t="s">
        <v>2646</v>
      </c>
      <c r="G370" s="89" t="s">
        <v>1260</v>
      </c>
      <c r="H370" s="123" t="s">
        <v>2647</v>
      </c>
      <c r="I370" s="287"/>
      <c r="J370" s="146">
        <v>2175</v>
      </c>
      <c r="K370" s="124"/>
      <c r="L370" s="146"/>
      <c r="M370" s="308"/>
      <c r="N370" s="308"/>
      <c r="O370" s="308"/>
      <c r="P370" s="309"/>
    </row>
    <row r="371" spans="1:16" ht="22.5" customHeight="1">
      <c r="A371" s="598" t="s">
        <v>2649</v>
      </c>
      <c r="B371" s="598">
        <v>8</v>
      </c>
      <c r="C371" s="598">
        <v>8</v>
      </c>
      <c r="D371" s="593" t="s">
        <v>1345</v>
      </c>
      <c r="E371" s="124">
        <v>1</v>
      </c>
      <c r="F371" s="124" t="s">
        <v>2650</v>
      </c>
      <c r="G371" s="124" t="s">
        <v>2651</v>
      </c>
      <c r="H371" s="123" t="s">
        <v>2652</v>
      </c>
      <c r="I371" s="287" t="s">
        <v>2653</v>
      </c>
      <c r="J371" s="146">
        <v>455</v>
      </c>
      <c r="K371" s="146">
        <v>200</v>
      </c>
      <c r="L371" s="146" t="s">
        <v>129</v>
      </c>
    </row>
    <row r="372" spans="1:16" ht="22.5" customHeight="1">
      <c r="A372" s="598"/>
      <c r="B372" s="598"/>
      <c r="C372" s="598"/>
      <c r="D372" s="593"/>
      <c r="E372" s="124">
        <v>3</v>
      </c>
      <c r="F372" s="89" t="s">
        <v>2655</v>
      </c>
      <c r="G372" s="89" t="s">
        <v>2651</v>
      </c>
      <c r="H372" s="123" t="s">
        <v>2652</v>
      </c>
      <c r="I372" s="287" t="s">
        <v>2656</v>
      </c>
      <c r="J372" s="146">
        <v>1253</v>
      </c>
      <c r="K372" s="146">
        <v>475</v>
      </c>
      <c r="L372" s="146" t="s">
        <v>1612</v>
      </c>
    </row>
    <row r="373" spans="1:16" ht="22.5" customHeight="1">
      <c r="A373" s="598"/>
      <c r="B373" s="598"/>
      <c r="C373" s="598"/>
      <c r="D373" s="593"/>
      <c r="E373" s="124">
        <v>4</v>
      </c>
      <c r="F373" s="89" t="s">
        <v>2658</v>
      </c>
      <c r="G373" s="89" t="s">
        <v>2659</v>
      </c>
      <c r="H373" s="123" t="s">
        <v>2660</v>
      </c>
      <c r="I373" s="287" t="s">
        <v>2661</v>
      </c>
      <c r="J373" s="146">
        <v>475</v>
      </c>
      <c r="K373" s="146">
        <v>100</v>
      </c>
      <c r="L373" s="146" t="s">
        <v>1606</v>
      </c>
    </row>
    <row r="374" spans="1:16" ht="22.5" customHeight="1">
      <c r="A374" s="598"/>
      <c r="B374" s="598"/>
      <c r="C374" s="598"/>
      <c r="D374" s="596" t="s">
        <v>2267</v>
      </c>
      <c r="E374" s="124">
        <v>2</v>
      </c>
      <c r="F374" s="89" t="s">
        <v>2662</v>
      </c>
      <c r="G374" s="89" t="s">
        <v>2663</v>
      </c>
      <c r="H374" s="123" t="s">
        <v>2664</v>
      </c>
      <c r="I374" s="287" t="s">
        <v>2665</v>
      </c>
      <c r="J374" s="146">
        <v>320</v>
      </c>
      <c r="K374" s="146">
        <v>260</v>
      </c>
      <c r="L374" s="146" t="s">
        <v>1606</v>
      </c>
    </row>
    <row r="375" spans="1:16" ht="22.5" customHeight="1">
      <c r="A375" s="598"/>
      <c r="B375" s="598"/>
      <c r="C375" s="598"/>
      <c r="D375" s="596"/>
      <c r="E375" s="124">
        <v>3</v>
      </c>
      <c r="F375" s="89" t="s">
        <v>2666</v>
      </c>
      <c r="G375" s="89" t="s">
        <v>2667</v>
      </c>
      <c r="H375" s="123" t="s">
        <v>2668</v>
      </c>
      <c r="I375" s="287" t="s">
        <v>2669</v>
      </c>
      <c r="J375" s="146">
        <v>370</v>
      </c>
      <c r="K375" s="146">
        <v>285</v>
      </c>
      <c r="L375" s="146" t="s">
        <v>1591</v>
      </c>
    </row>
    <row r="376" spans="1:16" ht="22.5" customHeight="1">
      <c r="A376" s="598"/>
      <c r="B376" s="598"/>
      <c r="C376" s="598"/>
      <c r="D376" s="596"/>
      <c r="E376" s="124">
        <v>4</v>
      </c>
      <c r="F376" s="89" t="s">
        <v>2670</v>
      </c>
      <c r="G376" s="89" t="s">
        <v>2671</v>
      </c>
      <c r="H376" s="123" t="s">
        <v>2672</v>
      </c>
      <c r="I376" s="287" t="s">
        <v>2673</v>
      </c>
      <c r="J376" s="146">
        <v>150</v>
      </c>
      <c r="K376" s="146">
        <v>125</v>
      </c>
      <c r="L376" s="146" t="s">
        <v>1612</v>
      </c>
    </row>
    <row r="377" spans="1:16" ht="22.5" customHeight="1">
      <c r="A377" s="598"/>
      <c r="B377" s="598"/>
      <c r="C377" s="598"/>
      <c r="D377" s="596" t="s">
        <v>1304</v>
      </c>
      <c r="E377" s="124">
        <v>3</v>
      </c>
      <c r="F377" s="89" t="s">
        <v>2674</v>
      </c>
      <c r="G377" s="89" t="s">
        <v>1366</v>
      </c>
      <c r="H377" s="123" t="s">
        <v>2675</v>
      </c>
      <c r="I377" s="287" t="s">
        <v>2676</v>
      </c>
      <c r="J377" s="146">
        <v>500</v>
      </c>
      <c r="K377" s="146">
        <v>300</v>
      </c>
      <c r="L377" s="146" t="s">
        <v>129</v>
      </c>
    </row>
    <row r="378" spans="1:16" ht="22.5" customHeight="1">
      <c r="A378" s="598"/>
      <c r="B378" s="598"/>
      <c r="C378" s="598"/>
      <c r="D378" s="596"/>
      <c r="E378" s="124">
        <v>4</v>
      </c>
      <c r="F378" s="89" t="s">
        <v>3038</v>
      </c>
      <c r="G378" s="89" t="s">
        <v>1366</v>
      </c>
      <c r="H378" s="123" t="s">
        <v>2675</v>
      </c>
      <c r="I378" s="287" t="s">
        <v>2678</v>
      </c>
      <c r="J378" s="146">
        <v>500</v>
      </c>
      <c r="K378" s="146">
        <v>275</v>
      </c>
      <c r="L378" s="146" t="s">
        <v>2973</v>
      </c>
    </row>
    <row r="379" spans="1:16" ht="22.5" customHeight="1">
      <c r="A379" s="598" t="s">
        <v>2679</v>
      </c>
      <c r="B379" s="598">
        <v>12</v>
      </c>
      <c r="C379" s="598">
        <v>10</v>
      </c>
      <c r="D379" s="213" t="s">
        <v>2680</v>
      </c>
      <c r="E379" s="124">
        <v>1</v>
      </c>
      <c r="F379" s="275" t="s">
        <v>2681</v>
      </c>
      <c r="G379" s="124" t="s">
        <v>2682</v>
      </c>
      <c r="H379" s="124">
        <v>18813141636</v>
      </c>
      <c r="I379" s="124"/>
      <c r="J379" s="124"/>
      <c r="K379" s="154" t="s">
        <v>970</v>
      </c>
      <c r="L379" s="124" t="s">
        <v>2975</v>
      </c>
    </row>
    <row r="380" spans="1:16" ht="22.5" customHeight="1">
      <c r="A380" s="598"/>
      <c r="B380" s="598"/>
      <c r="C380" s="598"/>
      <c r="D380" s="597" t="s">
        <v>1400</v>
      </c>
      <c r="E380" s="124">
        <v>1</v>
      </c>
      <c r="F380" s="275" t="s">
        <v>3039</v>
      </c>
      <c r="G380" s="124" t="s">
        <v>1402</v>
      </c>
      <c r="H380" s="124">
        <v>18610371022</v>
      </c>
      <c r="I380" s="287"/>
      <c r="J380" s="124"/>
      <c r="K380" s="154" t="s">
        <v>1029</v>
      </c>
      <c r="L380" s="124" t="s">
        <v>2975</v>
      </c>
    </row>
    <row r="381" spans="1:16" ht="22.5" customHeight="1">
      <c r="A381" s="598"/>
      <c r="B381" s="598"/>
      <c r="C381" s="598"/>
      <c r="D381" s="597"/>
      <c r="E381" s="124">
        <v>3</v>
      </c>
      <c r="F381" s="213" t="s">
        <v>3040</v>
      </c>
      <c r="G381" s="146" t="s">
        <v>1402</v>
      </c>
      <c r="H381" s="146">
        <v>18610371022</v>
      </c>
      <c r="I381" s="287" t="s">
        <v>2686</v>
      </c>
      <c r="J381" s="146">
        <v>300</v>
      </c>
      <c r="K381" s="146">
        <v>275</v>
      </c>
      <c r="L381" s="146" t="s">
        <v>1591</v>
      </c>
    </row>
    <row r="382" spans="1:16" ht="22.5" customHeight="1">
      <c r="A382" s="598"/>
      <c r="B382" s="598"/>
      <c r="C382" s="598"/>
      <c r="D382" s="597" t="s">
        <v>2687</v>
      </c>
      <c r="E382" s="124">
        <v>3</v>
      </c>
      <c r="F382" s="291" t="s">
        <v>2688</v>
      </c>
      <c r="G382" s="146" t="s">
        <v>1376</v>
      </c>
      <c r="H382" s="147">
        <v>15201588299</v>
      </c>
      <c r="I382" s="287" t="s">
        <v>2689</v>
      </c>
      <c r="J382" s="146">
        <v>670</v>
      </c>
      <c r="K382" s="146">
        <v>275</v>
      </c>
      <c r="L382" s="146" t="s">
        <v>2973</v>
      </c>
    </row>
    <row r="383" spans="1:16" ht="22.5" customHeight="1">
      <c r="A383" s="598"/>
      <c r="B383" s="598"/>
      <c r="C383" s="598"/>
      <c r="D383" s="597"/>
      <c r="E383" s="124">
        <v>1</v>
      </c>
      <c r="F383" s="291" t="s">
        <v>2681</v>
      </c>
      <c r="G383" s="146" t="s">
        <v>1376</v>
      </c>
      <c r="H383" s="147">
        <v>15201588299</v>
      </c>
      <c r="I383" s="287" t="s">
        <v>2690</v>
      </c>
      <c r="J383" s="146">
        <v>1650</v>
      </c>
      <c r="K383" s="146">
        <v>600</v>
      </c>
      <c r="L383" s="147" t="s">
        <v>2973</v>
      </c>
      <c r="M383" s="308"/>
      <c r="N383" s="308"/>
      <c r="O383" s="308"/>
      <c r="P383" s="309"/>
    </row>
    <row r="384" spans="1:16" ht="22.5" customHeight="1">
      <c r="A384" s="598"/>
      <c r="B384" s="598"/>
      <c r="C384" s="598"/>
      <c r="D384" s="597" t="s">
        <v>2691</v>
      </c>
      <c r="E384" s="124">
        <v>3</v>
      </c>
      <c r="F384" s="213" t="s">
        <v>2692</v>
      </c>
      <c r="G384" s="146" t="s">
        <v>2693</v>
      </c>
      <c r="H384" s="147">
        <v>18811336296</v>
      </c>
      <c r="I384" s="287" t="s">
        <v>2694</v>
      </c>
      <c r="J384" s="146">
        <v>420</v>
      </c>
      <c r="K384" s="146">
        <v>350</v>
      </c>
      <c r="L384" s="146" t="s">
        <v>129</v>
      </c>
    </row>
    <row r="385" spans="1:16" ht="22.5" customHeight="1">
      <c r="A385" s="598"/>
      <c r="B385" s="598"/>
      <c r="C385" s="598"/>
      <c r="D385" s="597"/>
      <c r="E385" s="124">
        <v>3</v>
      </c>
      <c r="F385" s="213" t="s">
        <v>2695</v>
      </c>
      <c r="G385" s="146" t="s">
        <v>2693</v>
      </c>
      <c r="H385" s="147">
        <v>18811336296</v>
      </c>
      <c r="I385" s="287" t="s">
        <v>2696</v>
      </c>
      <c r="J385" s="146">
        <v>500</v>
      </c>
      <c r="K385" s="146">
        <v>450</v>
      </c>
      <c r="L385" s="146" t="s">
        <v>1612</v>
      </c>
    </row>
    <row r="386" spans="1:16" ht="22.5" customHeight="1">
      <c r="A386" s="598"/>
      <c r="B386" s="598"/>
      <c r="C386" s="598"/>
      <c r="D386" s="597" t="s">
        <v>2697</v>
      </c>
      <c r="E386" s="124">
        <v>1</v>
      </c>
      <c r="F386" s="291" t="s">
        <v>2698</v>
      </c>
      <c r="G386" s="146" t="s">
        <v>2699</v>
      </c>
      <c r="H386" s="147">
        <v>18201281736</v>
      </c>
      <c r="I386" s="287" t="s">
        <v>2700</v>
      </c>
      <c r="J386" s="146">
        <v>530</v>
      </c>
      <c r="K386" s="146">
        <v>275</v>
      </c>
      <c r="L386" s="147" t="s">
        <v>2973</v>
      </c>
    </row>
    <row r="387" spans="1:16" ht="22.5" customHeight="1">
      <c r="A387" s="598"/>
      <c r="B387" s="598"/>
      <c r="C387" s="598"/>
      <c r="D387" s="597"/>
      <c r="E387" s="124">
        <v>3</v>
      </c>
      <c r="F387" s="291" t="s">
        <v>1841</v>
      </c>
      <c r="G387" s="146" t="s">
        <v>2699</v>
      </c>
      <c r="H387" s="147">
        <v>18201281736</v>
      </c>
      <c r="I387" s="287" t="s">
        <v>2701</v>
      </c>
      <c r="J387" s="146">
        <v>1775</v>
      </c>
      <c r="K387" s="146">
        <v>625</v>
      </c>
      <c r="L387" s="146" t="s">
        <v>1612</v>
      </c>
    </row>
    <row r="388" spans="1:16" ht="22.5" customHeight="1">
      <c r="A388" s="598"/>
      <c r="B388" s="598"/>
      <c r="C388" s="598"/>
      <c r="D388" s="597" t="s">
        <v>2702</v>
      </c>
      <c r="E388" s="124">
        <v>3</v>
      </c>
      <c r="F388" s="291" t="s">
        <v>2703</v>
      </c>
      <c r="G388" s="146" t="s">
        <v>2704</v>
      </c>
      <c r="H388" s="147">
        <v>18811100897</v>
      </c>
      <c r="I388" s="287" t="s">
        <v>2705</v>
      </c>
      <c r="J388" s="146">
        <v>500</v>
      </c>
      <c r="K388" s="146">
        <v>185</v>
      </c>
      <c r="L388" s="147" t="s">
        <v>1606</v>
      </c>
    </row>
    <row r="389" spans="1:16" ht="22.5" customHeight="1">
      <c r="A389" s="598"/>
      <c r="B389" s="598"/>
      <c r="C389" s="598"/>
      <c r="D389" s="597"/>
      <c r="E389" s="124">
        <v>1</v>
      </c>
      <c r="F389" s="291" t="s">
        <v>2706</v>
      </c>
      <c r="G389" s="146" t="s">
        <v>2704</v>
      </c>
      <c r="H389" s="147">
        <v>18811100897</v>
      </c>
      <c r="I389" s="287" t="s">
        <v>2707</v>
      </c>
      <c r="J389" s="146">
        <v>1000</v>
      </c>
      <c r="K389" s="146">
        <v>550</v>
      </c>
      <c r="L389" s="147" t="s">
        <v>2973</v>
      </c>
    </row>
    <row r="390" spans="1:16" ht="22.5" customHeight="1">
      <c r="A390" s="598"/>
      <c r="B390" s="598"/>
      <c r="C390" s="598"/>
      <c r="D390" s="213" t="s">
        <v>2708</v>
      </c>
      <c r="E390" s="124">
        <v>3</v>
      </c>
      <c r="F390" s="291" t="s">
        <v>2709</v>
      </c>
      <c r="G390" s="146" t="s">
        <v>2710</v>
      </c>
      <c r="H390" s="147">
        <v>18710269077</v>
      </c>
      <c r="I390" s="287" t="s">
        <v>2711</v>
      </c>
      <c r="J390" s="146">
        <v>500</v>
      </c>
      <c r="K390" s="146">
        <v>300</v>
      </c>
      <c r="L390" s="146" t="s">
        <v>1606</v>
      </c>
    </row>
    <row r="391" spans="1:16" ht="22.5" customHeight="1">
      <c r="A391" s="598" t="s">
        <v>2712</v>
      </c>
      <c r="B391" s="598">
        <v>3</v>
      </c>
      <c r="C391" s="598">
        <v>3</v>
      </c>
      <c r="D391" s="593" t="s">
        <v>1412</v>
      </c>
      <c r="E391" s="124">
        <v>3</v>
      </c>
      <c r="F391" s="124" t="s">
        <v>2713</v>
      </c>
      <c r="G391" s="124" t="s">
        <v>1414</v>
      </c>
      <c r="H391" s="123" t="s">
        <v>1415</v>
      </c>
      <c r="I391" s="287" t="s">
        <v>2714</v>
      </c>
      <c r="J391" s="146">
        <v>784</v>
      </c>
      <c r="K391" s="146">
        <v>400</v>
      </c>
      <c r="L391" s="146" t="s">
        <v>1596</v>
      </c>
    </row>
    <row r="392" spans="1:16" ht="22.5" customHeight="1">
      <c r="A392" s="598"/>
      <c r="B392" s="598"/>
      <c r="C392" s="598"/>
      <c r="D392" s="593"/>
      <c r="E392" s="124">
        <v>3</v>
      </c>
      <c r="F392" s="89" t="s">
        <v>2715</v>
      </c>
      <c r="G392" s="124" t="s">
        <v>1414</v>
      </c>
      <c r="H392" s="123" t="s">
        <v>1415</v>
      </c>
      <c r="I392" s="287" t="s">
        <v>2716</v>
      </c>
      <c r="J392" s="146">
        <v>480</v>
      </c>
      <c r="K392" s="146">
        <v>275</v>
      </c>
      <c r="L392" s="146" t="s">
        <v>1612</v>
      </c>
      <c r="M392" s="308"/>
      <c r="N392" s="308"/>
      <c r="O392" s="308"/>
      <c r="P392" s="309"/>
    </row>
    <row r="393" spans="1:16" ht="22.5" customHeight="1">
      <c r="A393" s="598"/>
      <c r="B393" s="598"/>
      <c r="C393" s="598"/>
      <c r="D393" s="593"/>
      <c r="E393" s="124">
        <v>3</v>
      </c>
      <c r="F393" s="89" t="s">
        <v>2717</v>
      </c>
      <c r="G393" s="124" t="s">
        <v>1414</v>
      </c>
      <c r="H393" s="123" t="s">
        <v>1415</v>
      </c>
      <c r="I393" s="287" t="s">
        <v>2718</v>
      </c>
      <c r="J393" s="146">
        <v>610</v>
      </c>
      <c r="K393" s="146">
        <v>300</v>
      </c>
      <c r="L393" s="146" t="s">
        <v>1644</v>
      </c>
    </row>
    <row r="394" spans="1:16" ht="22.5" customHeight="1">
      <c r="A394" s="598" t="s">
        <v>2719</v>
      </c>
      <c r="B394" s="598">
        <v>5</v>
      </c>
      <c r="C394" s="598">
        <v>5</v>
      </c>
      <c r="D394" s="593" t="s">
        <v>2720</v>
      </c>
      <c r="E394" s="124">
        <v>4</v>
      </c>
      <c r="F394" s="89" t="s">
        <v>2721</v>
      </c>
      <c r="G394" s="124" t="s">
        <v>2722</v>
      </c>
      <c r="H394" s="123" t="s">
        <v>2723</v>
      </c>
      <c r="I394" s="287" t="s">
        <v>2724</v>
      </c>
      <c r="J394" s="146">
        <v>300</v>
      </c>
      <c r="K394" s="146">
        <v>275</v>
      </c>
      <c r="L394" s="146" t="s">
        <v>129</v>
      </c>
    </row>
    <row r="395" spans="1:16" ht="22.5" customHeight="1">
      <c r="A395" s="598"/>
      <c r="B395" s="598"/>
      <c r="C395" s="598"/>
      <c r="D395" s="593"/>
      <c r="E395" s="124">
        <v>3</v>
      </c>
      <c r="F395" s="89" t="s">
        <v>3041</v>
      </c>
      <c r="G395" s="89" t="s">
        <v>2722</v>
      </c>
      <c r="H395" s="123" t="s">
        <v>2723</v>
      </c>
      <c r="I395" s="287" t="s">
        <v>2727</v>
      </c>
      <c r="J395" s="146">
        <v>1020</v>
      </c>
      <c r="K395" s="146">
        <v>575</v>
      </c>
      <c r="L395" s="146" t="s">
        <v>1606</v>
      </c>
    </row>
    <row r="396" spans="1:16" ht="22.5" customHeight="1">
      <c r="A396" s="598"/>
      <c r="B396" s="598"/>
      <c r="C396" s="598"/>
      <c r="D396" s="593" t="s">
        <v>2728</v>
      </c>
      <c r="E396" s="124">
        <v>3</v>
      </c>
      <c r="F396" s="89" t="s">
        <v>3042</v>
      </c>
      <c r="G396" s="89" t="s">
        <v>2730</v>
      </c>
      <c r="H396" s="123" t="s">
        <v>2731</v>
      </c>
      <c r="I396" s="287" t="s">
        <v>2732</v>
      </c>
      <c r="J396" s="146">
        <v>900</v>
      </c>
      <c r="K396" s="146">
        <v>475</v>
      </c>
      <c r="L396" s="146" t="s">
        <v>2973</v>
      </c>
    </row>
    <row r="397" spans="1:16" ht="22.5" customHeight="1">
      <c r="A397" s="598"/>
      <c r="B397" s="598"/>
      <c r="C397" s="598"/>
      <c r="D397" s="593"/>
      <c r="E397" s="124">
        <v>3</v>
      </c>
      <c r="F397" s="89" t="s">
        <v>3043</v>
      </c>
      <c r="G397" s="89" t="s">
        <v>2730</v>
      </c>
      <c r="H397" s="123" t="s">
        <v>2731</v>
      </c>
      <c r="I397" s="287" t="s">
        <v>2734</v>
      </c>
      <c r="J397" s="146">
        <v>2300</v>
      </c>
      <c r="K397" s="146">
        <v>550</v>
      </c>
      <c r="L397" s="146" t="s">
        <v>1591</v>
      </c>
    </row>
    <row r="398" spans="1:16" ht="22.5" customHeight="1">
      <c r="A398" s="598"/>
      <c r="B398" s="598"/>
      <c r="C398" s="598"/>
      <c r="D398" s="124" t="s">
        <v>2735</v>
      </c>
      <c r="E398" s="124">
        <v>3</v>
      </c>
      <c r="F398" s="124" t="s">
        <v>3044</v>
      </c>
      <c r="G398" s="89" t="s">
        <v>2737</v>
      </c>
      <c r="H398" s="123" t="s">
        <v>2738</v>
      </c>
      <c r="I398" s="287" t="s">
        <v>2739</v>
      </c>
      <c r="J398" s="146">
        <v>1610</v>
      </c>
      <c r="K398" s="146">
        <v>300</v>
      </c>
      <c r="L398" s="146" t="s">
        <v>2740</v>
      </c>
    </row>
    <row r="399" spans="1:16" ht="22.5" customHeight="1">
      <c r="A399" s="598" t="s">
        <v>2741</v>
      </c>
      <c r="B399" s="598">
        <v>2</v>
      </c>
      <c r="C399" s="598">
        <v>2</v>
      </c>
      <c r="D399" s="593" t="s">
        <v>2742</v>
      </c>
      <c r="E399" s="124">
        <v>1</v>
      </c>
      <c r="F399" s="124" t="s">
        <v>2743</v>
      </c>
      <c r="G399" s="124" t="s">
        <v>2744</v>
      </c>
      <c r="H399" s="123" t="s">
        <v>2745</v>
      </c>
      <c r="I399" s="287" t="s">
        <v>2746</v>
      </c>
      <c r="J399" s="146">
        <v>800</v>
      </c>
      <c r="K399" s="146">
        <v>400</v>
      </c>
      <c r="L399" s="146" t="s">
        <v>129</v>
      </c>
    </row>
    <row r="400" spans="1:16" ht="22.5" customHeight="1">
      <c r="A400" s="598"/>
      <c r="B400" s="598"/>
      <c r="C400" s="598"/>
      <c r="D400" s="593"/>
      <c r="E400" s="124">
        <v>3</v>
      </c>
      <c r="F400" s="89" t="s">
        <v>2747</v>
      </c>
      <c r="G400" s="89" t="s">
        <v>2748</v>
      </c>
      <c r="H400" s="123" t="s">
        <v>2749</v>
      </c>
      <c r="I400" s="287" t="s">
        <v>2750</v>
      </c>
      <c r="J400" s="146">
        <v>600</v>
      </c>
      <c r="K400" s="146">
        <v>250</v>
      </c>
      <c r="L400" s="146" t="s">
        <v>2973</v>
      </c>
    </row>
    <row r="401" spans="1:16" ht="22.5" customHeight="1">
      <c r="A401" s="598" t="s">
        <v>2751</v>
      </c>
      <c r="B401" s="598">
        <v>7</v>
      </c>
      <c r="C401" s="598">
        <v>7</v>
      </c>
      <c r="D401" s="592" t="s">
        <v>2752</v>
      </c>
      <c r="E401" s="215">
        <v>3</v>
      </c>
      <c r="F401" s="215" t="s">
        <v>2753</v>
      </c>
      <c r="G401" s="215" t="s">
        <v>2754</v>
      </c>
      <c r="H401" s="215">
        <v>18792862250</v>
      </c>
      <c r="I401" s="287" t="s">
        <v>2755</v>
      </c>
      <c r="J401" s="291">
        <v>1200</v>
      </c>
      <c r="K401" s="291">
        <v>550</v>
      </c>
      <c r="L401" s="291" t="s">
        <v>1606</v>
      </c>
    </row>
    <row r="402" spans="1:16" ht="22.5" customHeight="1">
      <c r="A402" s="598"/>
      <c r="B402" s="598"/>
      <c r="C402" s="598"/>
      <c r="D402" s="592"/>
      <c r="E402" s="215">
        <v>2</v>
      </c>
      <c r="F402" s="215" t="s">
        <v>2756</v>
      </c>
      <c r="G402" s="215" t="s">
        <v>2754</v>
      </c>
      <c r="H402" s="215">
        <v>18792862250</v>
      </c>
      <c r="I402" s="287" t="s">
        <v>2757</v>
      </c>
      <c r="J402" s="291">
        <v>200</v>
      </c>
      <c r="K402" s="291">
        <v>200</v>
      </c>
      <c r="L402" s="291" t="s">
        <v>2973</v>
      </c>
    </row>
    <row r="403" spans="1:16" ht="22.5" customHeight="1">
      <c r="A403" s="598"/>
      <c r="B403" s="598"/>
      <c r="C403" s="598"/>
      <c r="D403" s="592" t="s">
        <v>2758</v>
      </c>
      <c r="E403" s="215">
        <v>2</v>
      </c>
      <c r="F403" s="215" t="s">
        <v>2759</v>
      </c>
      <c r="G403" s="215" t="s">
        <v>1446</v>
      </c>
      <c r="H403" s="215">
        <v>18539992576</v>
      </c>
      <c r="I403" s="287" t="s">
        <v>2760</v>
      </c>
      <c r="J403" s="291">
        <v>300</v>
      </c>
      <c r="K403" s="291">
        <v>275</v>
      </c>
      <c r="L403" s="291" t="s">
        <v>2973</v>
      </c>
    </row>
    <row r="404" spans="1:16" ht="22.5" customHeight="1">
      <c r="A404" s="598"/>
      <c r="B404" s="598"/>
      <c r="C404" s="598"/>
      <c r="D404" s="592"/>
      <c r="E404" s="215">
        <v>4</v>
      </c>
      <c r="F404" s="215" t="s">
        <v>2761</v>
      </c>
      <c r="G404" s="215" t="s">
        <v>1446</v>
      </c>
      <c r="H404" s="215">
        <v>18539992576</v>
      </c>
      <c r="I404" s="287" t="s">
        <v>2762</v>
      </c>
      <c r="J404" s="291">
        <v>300</v>
      </c>
      <c r="K404" s="291">
        <v>250</v>
      </c>
      <c r="L404" s="291" t="s">
        <v>1644</v>
      </c>
    </row>
    <row r="405" spans="1:16" ht="22.5" customHeight="1">
      <c r="A405" s="598"/>
      <c r="B405" s="598"/>
      <c r="C405" s="598"/>
      <c r="D405" s="215" t="s">
        <v>2763</v>
      </c>
      <c r="E405" s="215">
        <v>2</v>
      </c>
      <c r="F405" s="215" t="s">
        <v>2759</v>
      </c>
      <c r="G405" s="215" t="s">
        <v>2764</v>
      </c>
      <c r="H405" s="215">
        <v>18813141193</v>
      </c>
      <c r="I405" s="287" t="s">
        <v>2765</v>
      </c>
      <c r="J405" s="291">
        <v>600</v>
      </c>
      <c r="K405" s="291">
        <v>350</v>
      </c>
      <c r="L405" s="291" t="s">
        <v>2973</v>
      </c>
      <c r="M405" s="308"/>
      <c r="N405" s="308"/>
      <c r="O405" s="308"/>
      <c r="P405" s="309"/>
    </row>
    <row r="406" spans="1:16" ht="22.5" customHeight="1">
      <c r="A406" s="598"/>
      <c r="B406" s="598"/>
      <c r="C406" s="598"/>
      <c r="D406" s="215" t="s">
        <v>2766</v>
      </c>
      <c r="E406" s="215">
        <v>3</v>
      </c>
      <c r="F406" s="215" t="s">
        <v>2767</v>
      </c>
      <c r="G406" s="215" t="s">
        <v>1460</v>
      </c>
      <c r="H406" s="215">
        <v>18811473453</v>
      </c>
      <c r="I406" s="287" t="s">
        <v>2768</v>
      </c>
      <c r="J406" s="291">
        <v>500</v>
      </c>
      <c r="K406" s="291">
        <v>375</v>
      </c>
      <c r="L406" s="291" t="s">
        <v>1591</v>
      </c>
    </row>
    <row r="407" spans="1:16" ht="22.5" customHeight="1">
      <c r="A407" s="598"/>
      <c r="B407" s="598"/>
      <c r="C407" s="598"/>
      <c r="D407" s="215" t="s">
        <v>2769</v>
      </c>
      <c r="E407" s="215">
        <v>3</v>
      </c>
      <c r="F407" s="215" t="s">
        <v>2770</v>
      </c>
      <c r="G407" s="215" t="s">
        <v>2771</v>
      </c>
      <c r="H407" s="215">
        <v>18811473400</v>
      </c>
      <c r="I407" s="287" t="s">
        <v>2772</v>
      </c>
      <c r="J407" s="291">
        <v>500</v>
      </c>
      <c r="K407" s="291">
        <v>275</v>
      </c>
      <c r="L407" s="291" t="s">
        <v>1591</v>
      </c>
    </row>
    <row r="408" spans="1:16" ht="22.5" customHeight="1">
      <c r="A408" s="598" t="s">
        <v>2777</v>
      </c>
      <c r="B408" s="602">
        <v>10</v>
      </c>
      <c r="C408" s="598">
        <v>9</v>
      </c>
      <c r="D408" s="593" t="s">
        <v>1465</v>
      </c>
      <c r="E408" s="124">
        <v>1</v>
      </c>
      <c r="F408" s="124" t="s">
        <v>2778</v>
      </c>
      <c r="G408" s="124" t="s">
        <v>1467</v>
      </c>
      <c r="H408" s="124">
        <v>15801639952</v>
      </c>
      <c r="I408" s="287" t="s">
        <v>2779</v>
      </c>
      <c r="J408" s="146">
        <v>350</v>
      </c>
      <c r="K408" s="146">
        <v>275</v>
      </c>
      <c r="L408" s="146" t="s">
        <v>2973</v>
      </c>
      <c r="M408" s="308"/>
      <c r="N408" s="308"/>
      <c r="O408" s="308"/>
      <c r="P408" s="309"/>
    </row>
    <row r="409" spans="1:16" ht="22.5" customHeight="1">
      <c r="A409" s="598"/>
      <c r="B409" s="602"/>
      <c r="C409" s="598"/>
      <c r="D409" s="593"/>
      <c r="E409" s="124">
        <v>4</v>
      </c>
      <c r="F409" s="124" t="s">
        <v>2780</v>
      </c>
      <c r="G409" s="124" t="s">
        <v>1467</v>
      </c>
      <c r="H409" s="124">
        <v>15801639952</v>
      </c>
      <c r="I409" s="287" t="s">
        <v>2781</v>
      </c>
      <c r="J409" s="146">
        <v>600</v>
      </c>
      <c r="K409" s="146">
        <v>350</v>
      </c>
      <c r="L409" s="146" t="s">
        <v>1591</v>
      </c>
    </row>
    <row r="410" spans="1:16" ht="22.5" customHeight="1">
      <c r="A410" s="598"/>
      <c r="B410" s="602"/>
      <c r="C410" s="598"/>
      <c r="D410" s="593" t="s">
        <v>1472</v>
      </c>
      <c r="E410" s="124">
        <v>4</v>
      </c>
      <c r="F410" s="124" t="s">
        <v>2782</v>
      </c>
      <c r="G410" s="124" t="s">
        <v>2783</v>
      </c>
      <c r="H410" s="124">
        <v>18810530522</v>
      </c>
      <c r="I410" s="287" t="s">
        <v>2784</v>
      </c>
      <c r="J410" s="146">
        <v>360</v>
      </c>
      <c r="K410" s="146">
        <v>200</v>
      </c>
      <c r="L410" s="146" t="s">
        <v>1606</v>
      </c>
    </row>
    <row r="411" spans="1:16" ht="22.5" customHeight="1">
      <c r="A411" s="598"/>
      <c r="B411" s="602"/>
      <c r="C411" s="598"/>
      <c r="D411" s="593"/>
      <c r="E411" s="124">
        <v>2</v>
      </c>
      <c r="F411" s="124" t="s">
        <v>2786</v>
      </c>
      <c r="G411" s="124" t="s">
        <v>2787</v>
      </c>
      <c r="H411" s="124">
        <v>18811336733</v>
      </c>
      <c r="I411" s="287" t="s">
        <v>2788</v>
      </c>
      <c r="J411" s="146">
        <v>400</v>
      </c>
      <c r="K411" s="146">
        <v>175</v>
      </c>
      <c r="L411" s="146" t="s">
        <v>129</v>
      </c>
    </row>
    <row r="412" spans="1:16" ht="22.5" customHeight="1">
      <c r="A412" s="598"/>
      <c r="B412" s="602"/>
      <c r="C412" s="598"/>
      <c r="D412" s="593"/>
      <c r="E412" s="124">
        <v>1</v>
      </c>
      <c r="F412" s="124" t="s">
        <v>2789</v>
      </c>
      <c r="G412" s="124" t="s">
        <v>2790</v>
      </c>
      <c r="H412" s="124">
        <v>15600917092</v>
      </c>
      <c r="I412" s="287" t="s">
        <v>2791</v>
      </c>
      <c r="J412" s="146">
        <v>330</v>
      </c>
      <c r="K412" s="146">
        <v>300</v>
      </c>
      <c r="L412" s="147" t="s">
        <v>1612</v>
      </c>
      <c r="M412" s="308"/>
      <c r="N412" s="308"/>
      <c r="O412" s="308"/>
      <c r="P412" s="309"/>
    </row>
    <row r="413" spans="1:16" ht="22.5" customHeight="1">
      <c r="A413" s="598"/>
      <c r="B413" s="602"/>
      <c r="C413" s="598"/>
      <c r="D413" s="593"/>
      <c r="E413" s="124">
        <v>3</v>
      </c>
      <c r="F413" s="124" t="s">
        <v>2792</v>
      </c>
      <c r="G413" s="124" t="s">
        <v>2793</v>
      </c>
      <c r="H413" s="124">
        <v>13070158367</v>
      </c>
      <c r="I413" s="287" t="s">
        <v>2794</v>
      </c>
      <c r="J413" s="146">
        <v>544</v>
      </c>
      <c r="K413" s="146">
        <v>300</v>
      </c>
      <c r="L413" s="146" t="s">
        <v>1591</v>
      </c>
    </row>
    <row r="414" spans="1:16" ht="22.5" customHeight="1">
      <c r="A414" s="598"/>
      <c r="B414" s="602"/>
      <c r="C414" s="598"/>
      <c r="D414" s="593" t="s">
        <v>1481</v>
      </c>
      <c r="E414" s="124">
        <v>4</v>
      </c>
      <c r="F414" s="124" t="s">
        <v>2795</v>
      </c>
      <c r="G414" s="124" t="s">
        <v>2796</v>
      </c>
      <c r="H414" s="124">
        <v>18611347694</v>
      </c>
      <c r="I414" s="287" t="s">
        <v>2797</v>
      </c>
      <c r="J414" s="146">
        <v>900</v>
      </c>
      <c r="K414" s="146">
        <v>375</v>
      </c>
      <c r="L414" s="146" t="s">
        <v>129</v>
      </c>
    </row>
    <row r="415" spans="1:16" ht="22.5" customHeight="1">
      <c r="A415" s="598"/>
      <c r="B415" s="602"/>
      <c r="C415" s="598"/>
      <c r="D415" s="593"/>
      <c r="E415" s="124">
        <v>3</v>
      </c>
      <c r="F415" s="124" t="s">
        <v>2799</v>
      </c>
      <c r="G415" s="124" t="s">
        <v>2796</v>
      </c>
      <c r="H415" s="124">
        <v>18611347694</v>
      </c>
      <c r="I415" s="287" t="s">
        <v>2800</v>
      </c>
      <c r="J415" s="146">
        <v>450</v>
      </c>
      <c r="K415" s="146">
        <v>300</v>
      </c>
      <c r="L415" s="146" t="s">
        <v>2973</v>
      </c>
      <c r="M415" s="308"/>
      <c r="N415" s="308"/>
      <c r="O415" s="308"/>
      <c r="P415" s="309"/>
    </row>
    <row r="416" spans="1:16" ht="22.5" customHeight="1">
      <c r="A416" s="598"/>
      <c r="B416" s="602"/>
      <c r="C416" s="598"/>
      <c r="D416" s="593"/>
      <c r="E416" s="124">
        <v>3</v>
      </c>
      <c r="F416" s="124" t="s">
        <v>2801</v>
      </c>
      <c r="G416" s="124" t="s">
        <v>2796</v>
      </c>
      <c r="H416" s="124">
        <v>18611347694</v>
      </c>
      <c r="I416" s="287"/>
      <c r="J416" s="124"/>
      <c r="K416" s="154" t="s">
        <v>1043</v>
      </c>
      <c r="L416" s="124" t="s">
        <v>95</v>
      </c>
    </row>
    <row r="417" spans="1:16" ht="22.5" customHeight="1">
      <c r="A417" s="598"/>
      <c r="B417" s="602"/>
      <c r="C417" s="598"/>
      <c r="D417" s="593"/>
      <c r="E417" s="124">
        <v>3</v>
      </c>
      <c r="F417" s="124" t="s">
        <v>2802</v>
      </c>
      <c r="G417" s="124" t="s">
        <v>2796</v>
      </c>
      <c r="H417" s="124">
        <v>18611347694</v>
      </c>
      <c r="I417" s="287" t="s">
        <v>2803</v>
      </c>
      <c r="J417" s="146">
        <v>450</v>
      </c>
      <c r="K417" s="146">
        <v>300</v>
      </c>
      <c r="L417" s="146" t="s">
        <v>129</v>
      </c>
    </row>
    <row r="418" spans="1:16" ht="22.5" customHeight="1">
      <c r="A418" s="598" t="s">
        <v>2804</v>
      </c>
      <c r="B418" s="598">
        <v>9</v>
      </c>
      <c r="C418" s="598">
        <v>7</v>
      </c>
      <c r="D418" s="593" t="s">
        <v>1491</v>
      </c>
      <c r="E418" s="124">
        <v>3</v>
      </c>
      <c r="F418" s="124" t="s">
        <v>2805</v>
      </c>
      <c r="G418" s="146" t="s">
        <v>2806</v>
      </c>
      <c r="H418" s="123" t="s">
        <v>2807</v>
      </c>
      <c r="I418" s="287" t="s">
        <v>2808</v>
      </c>
      <c r="J418" s="146">
        <v>1000</v>
      </c>
      <c r="K418" s="146">
        <v>400</v>
      </c>
      <c r="L418" s="146" t="s">
        <v>129</v>
      </c>
    </row>
    <row r="419" spans="1:16" ht="22.5" customHeight="1">
      <c r="A419" s="598"/>
      <c r="B419" s="598"/>
      <c r="C419" s="598"/>
      <c r="D419" s="593"/>
      <c r="E419" s="124">
        <v>3</v>
      </c>
      <c r="F419" s="124" t="s">
        <v>2809</v>
      </c>
      <c r="G419" s="146" t="s">
        <v>2806</v>
      </c>
      <c r="H419" s="123" t="s">
        <v>2807</v>
      </c>
      <c r="I419" s="287" t="s">
        <v>2810</v>
      </c>
      <c r="J419" s="146">
        <v>1300</v>
      </c>
      <c r="K419" s="146">
        <v>500</v>
      </c>
      <c r="L419" s="146" t="s">
        <v>1644</v>
      </c>
    </row>
    <row r="420" spans="1:16" ht="22.5" customHeight="1">
      <c r="A420" s="598"/>
      <c r="B420" s="598"/>
      <c r="C420" s="598"/>
      <c r="D420" s="593"/>
      <c r="E420" s="89">
        <v>3</v>
      </c>
      <c r="F420" s="89" t="s">
        <v>2811</v>
      </c>
      <c r="G420" s="89" t="s">
        <v>2812</v>
      </c>
      <c r="H420" s="123">
        <v>13051566990</v>
      </c>
      <c r="I420" s="124"/>
      <c r="J420" s="89"/>
      <c r="K420" s="154" t="s">
        <v>1122</v>
      </c>
      <c r="L420" s="124" t="s">
        <v>2975</v>
      </c>
    </row>
    <row r="421" spans="1:16" ht="22.5" customHeight="1">
      <c r="A421" s="598"/>
      <c r="B421" s="598"/>
      <c r="C421" s="598"/>
      <c r="D421" s="593" t="s">
        <v>1502</v>
      </c>
      <c r="E421" s="124">
        <v>3</v>
      </c>
      <c r="F421" s="124" t="s">
        <v>2811</v>
      </c>
      <c r="G421" s="146" t="s">
        <v>2812</v>
      </c>
      <c r="H421" s="123">
        <v>13051566990</v>
      </c>
      <c r="I421" s="287" t="s">
        <v>2814</v>
      </c>
      <c r="J421" s="146">
        <v>1500</v>
      </c>
      <c r="K421" s="146">
        <v>450</v>
      </c>
      <c r="L421" s="146" t="s">
        <v>129</v>
      </c>
      <c r="M421" s="308"/>
      <c r="N421" s="308"/>
      <c r="O421" s="308"/>
      <c r="P421" s="309"/>
    </row>
    <row r="422" spans="1:16" ht="22.5" customHeight="1">
      <c r="A422" s="598"/>
      <c r="B422" s="598"/>
      <c r="C422" s="598"/>
      <c r="D422" s="593"/>
      <c r="E422" s="124">
        <v>3</v>
      </c>
      <c r="F422" s="124" t="s">
        <v>2816</v>
      </c>
      <c r="G422" s="146" t="s">
        <v>2812</v>
      </c>
      <c r="H422" s="123">
        <v>13051566990</v>
      </c>
      <c r="I422" s="287" t="s">
        <v>2817</v>
      </c>
      <c r="J422" s="146">
        <v>1300</v>
      </c>
      <c r="K422" s="146">
        <v>200</v>
      </c>
      <c r="L422" s="146" t="s">
        <v>1606</v>
      </c>
    </row>
    <row r="423" spans="1:16" ht="22.5" customHeight="1">
      <c r="A423" s="598"/>
      <c r="B423" s="598"/>
      <c r="C423" s="598"/>
      <c r="D423" s="593"/>
      <c r="E423" s="124">
        <v>4</v>
      </c>
      <c r="F423" s="124" t="s">
        <v>2818</v>
      </c>
      <c r="G423" s="146" t="s">
        <v>2812</v>
      </c>
      <c r="H423" s="123">
        <v>13051566990</v>
      </c>
      <c r="I423" s="287" t="s">
        <v>2819</v>
      </c>
      <c r="J423" s="146">
        <v>1200</v>
      </c>
      <c r="K423" s="146">
        <v>300</v>
      </c>
      <c r="L423" s="146" t="s">
        <v>1644</v>
      </c>
    </row>
    <row r="424" spans="1:16" ht="22.5" customHeight="1">
      <c r="A424" s="598"/>
      <c r="B424" s="598"/>
      <c r="C424" s="598"/>
      <c r="D424" s="593" t="s">
        <v>1507</v>
      </c>
      <c r="E424" s="124">
        <v>4</v>
      </c>
      <c r="F424" s="124" t="s">
        <v>3045</v>
      </c>
      <c r="G424" s="124" t="s">
        <v>2821</v>
      </c>
      <c r="H424" s="123" t="s">
        <v>2822</v>
      </c>
      <c r="I424" s="287" t="s">
        <v>2823</v>
      </c>
      <c r="J424" s="124">
        <v>600</v>
      </c>
      <c r="K424" s="146">
        <v>400</v>
      </c>
      <c r="L424" s="124" t="s">
        <v>1606</v>
      </c>
    </row>
    <row r="425" spans="1:16" ht="22.5" customHeight="1">
      <c r="A425" s="598"/>
      <c r="B425" s="598"/>
      <c r="C425" s="598"/>
      <c r="D425" s="593"/>
      <c r="E425" s="124">
        <v>3</v>
      </c>
      <c r="F425" s="124" t="s">
        <v>3046</v>
      </c>
      <c r="G425" s="124" t="s">
        <v>2812</v>
      </c>
      <c r="H425" s="123">
        <v>13051566990</v>
      </c>
      <c r="I425" s="287"/>
      <c r="J425" s="124"/>
      <c r="K425" s="154" t="s">
        <v>1279</v>
      </c>
      <c r="L425" s="124" t="s">
        <v>2975</v>
      </c>
    </row>
    <row r="426" spans="1:16" ht="22.5" customHeight="1">
      <c r="A426" s="598"/>
      <c r="B426" s="598"/>
      <c r="C426" s="598"/>
      <c r="D426" s="593"/>
      <c r="E426" s="124">
        <v>3</v>
      </c>
      <c r="F426" s="124" t="s">
        <v>2824</v>
      </c>
      <c r="G426" s="146" t="s">
        <v>2806</v>
      </c>
      <c r="H426" s="123" t="s">
        <v>2807</v>
      </c>
      <c r="I426" s="287" t="s">
        <v>2825</v>
      </c>
      <c r="J426" s="146">
        <v>1300</v>
      </c>
      <c r="K426" s="146">
        <v>350</v>
      </c>
      <c r="L426" s="146" t="s">
        <v>129</v>
      </c>
    </row>
    <row r="427" spans="1:16" ht="22.5" customHeight="1">
      <c r="A427" s="598" t="s">
        <v>2832</v>
      </c>
      <c r="B427" s="598">
        <v>17</v>
      </c>
      <c r="C427" s="598">
        <v>14</v>
      </c>
      <c r="D427" s="124" t="s">
        <v>2267</v>
      </c>
      <c r="E427" s="124">
        <v>3</v>
      </c>
      <c r="F427" s="124" t="s">
        <v>2833</v>
      </c>
      <c r="G427" s="124" t="s">
        <v>2834</v>
      </c>
      <c r="H427" s="123" t="s">
        <v>2835</v>
      </c>
      <c r="I427" s="287" t="s">
        <v>2836</v>
      </c>
      <c r="J427" s="146">
        <v>2141</v>
      </c>
      <c r="K427" s="146">
        <v>600</v>
      </c>
      <c r="L427" s="146" t="s">
        <v>1606</v>
      </c>
    </row>
    <row r="428" spans="1:16" ht="22.5" customHeight="1">
      <c r="A428" s="598"/>
      <c r="B428" s="598"/>
      <c r="C428" s="598"/>
      <c r="D428" s="593" t="s">
        <v>1524</v>
      </c>
      <c r="E428" s="124">
        <v>1</v>
      </c>
      <c r="F428" s="124" t="s">
        <v>2838</v>
      </c>
      <c r="G428" s="124" t="s">
        <v>2839</v>
      </c>
      <c r="H428" s="123" t="s">
        <v>2840</v>
      </c>
      <c r="I428" s="287" t="s">
        <v>2841</v>
      </c>
      <c r="J428" s="146">
        <v>500</v>
      </c>
      <c r="K428" s="146">
        <v>250</v>
      </c>
      <c r="L428" s="146" t="s">
        <v>2973</v>
      </c>
    </row>
    <row r="429" spans="1:16" ht="22.5" customHeight="1">
      <c r="A429" s="598"/>
      <c r="B429" s="598"/>
      <c r="C429" s="598"/>
      <c r="D429" s="593"/>
      <c r="E429" s="124">
        <v>2</v>
      </c>
      <c r="F429" s="124" t="s">
        <v>2842</v>
      </c>
      <c r="G429" s="124" t="s">
        <v>2839</v>
      </c>
      <c r="H429" s="123" t="s">
        <v>2840</v>
      </c>
      <c r="I429" s="287" t="s">
        <v>2843</v>
      </c>
      <c r="J429" s="146">
        <v>500</v>
      </c>
      <c r="K429" s="146">
        <v>200</v>
      </c>
      <c r="L429" s="146" t="s">
        <v>2979</v>
      </c>
    </row>
    <row r="430" spans="1:16" ht="22.5" customHeight="1">
      <c r="A430" s="598"/>
      <c r="B430" s="598"/>
      <c r="C430" s="598"/>
      <c r="D430" s="593"/>
      <c r="E430" s="124">
        <v>3</v>
      </c>
      <c r="F430" s="124" t="s">
        <v>2844</v>
      </c>
      <c r="G430" s="124" t="s">
        <v>2839</v>
      </c>
      <c r="H430" s="123" t="s">
        <v>2840</v>
      </c>
      <c r="I430" s="287"/>
      <c r="J430" s="124"/>
      <c r="K430" s="154" t="s">
        <v>1291</v>
      </c>
      <c r="L430" s="124" t="s">
        <v>95</v>
      </c>
      <c r="M430" s="308"/>
      <c r="N430" s="308"/>
      <c r="O430" s="308"/>
      <c r="P430" s="309"/>
    </row>
    <row r="431" spans="1:16" ht="22.5" customHeight="1">
      <c r="A431" s="598"/>
      <c r="B431" s="598"/>
      <c r="C431" s="598"/>
      <c r="D431" s="596"/>
      <c r="E431" s="124">
        <v>4</v>
      </c>
      <c r="F431" s="89" t="s">
        <v>2846</v>
      </c>
      <c r="G431" s="124" t="s">
        <v>2839</v>
      </c>
      <c r="H431" s="123" t="s">
        <v>2840</v>
      </c>
      <c r="I431" s="287" t="s">
        <v>2847</v>
      </c>
      <c r="J431" s="146">
        <v>500</v>
      </c>
      <c r="K431" s="146">
        <v>200</v>
      </c>
      <c r="L431" s="146" t="s">
        <v>2973</v>
      </c>
    </row>
    <row r="432" spans="1:16" ht="22.5" customHeight="1">
      <c r="A432" s="598"/>
      <c r="B432" s="598"/>
      <c r="C432" s="598"/>
      <c r="D432" s="596" t="s">
        <v>1352</v>
      </c>
      <c r="E432" s="124">
        <v>1</v>
      </c>
      <c r="F432" s="89" t="s">
        <v>2850</v>
      </c>
      <c r="G432" s="124" t="s">
        <v>2851</v>
      </c>
      <c r="H432" s="123" t="s">
        <v>2852</v>
      </c>
      <c r="I432" s="287" t="s">
        <v>2853</v>
      </c>
      <c r="J432" s="146">
        <v>1200</v>
      </c>
      <c r="K432" s="146">
        <v>325</v>
      </c>
      <c r="L432" s="146" t="s">
        <v>1612</v>
      </c>
    </row>
    <row r="433" spans="1:16" ht="22.5" customHeight="1">
      <c r="A433" s="598"/>
      <c r="B433" s="598"/>
      <c r="C433" s="598"/>
      <c r="D433" s="591"/>
      <c r="E433" s="124">
        <v>3</v>
      </c>
      <c r="F433" s="89" t="s">
        <v>3047</v>
      </c>
      <c r="G433" s="124" t="s">
        <v>2851</v>
      </c>
      <c r="H433" s="123" t="s">
        <v>2852</v>
      </c>
      <c r="I433" s="287" t="s">
        <v>2855</v>
      </c>
      <c r="J433" s="146">
        <v>800</v>
      </c>
      <c r="K433" s="146">
        <v>300</v>
      </c>
      <c r="L433" s="146" t="s">
        <v>2973</v>
      </c>
    </row>
    <row r="434" spans="1:16" ht="22.5" customHeight="1">
      <c r="A434" s="598"/>
      <c r="B434" s="598"/>
      <c r="C434" s="598"/>
      <c r="D434" s="591"/>
      <c r="E434" s="124">
        <v>3</v>
      </c>
      <c r="F434" s="89" t="s">
        <v>2856</v>
      </c>
      <c r="G434" s="124" t="s">
        <v>2851</v>
      </c>
      <c r="H434" s="123" t="s">
        <v>2852</v>
      </c>
      <c r="I434" s="287" t="s">
        <v>2857</v>
      </c>
      <c r="J434" s="146">
        <v>750</v>
      </c>
      <c r="K434" s="146">
        <v>175</v>
      </c>
      <c r="L434" s="146" t="s">
        <v>129</v>
      </c>
    </row>
    <row r="435" spans="1:16" ht="22.5" customHeight="1">
      <c r="A435" s="598"/>
      <c r="B435" s="598"/>
      <c r="C435" s="598"/>
      <c r="D435" s="591"/>
      <c r="E435" s="124">
        <v>3</v>
      </c>
      <c r="F435" s="89" t="s">
        <v>3048</v>
      </c>
      <c r="G435" s="124" t="s">
        <v>2851</v>
      </c>
      <c r="H435" s="123" t="s">
        <v>2852</v>
      </c>
      <c r="I435" s="287"/>
      <c r="J435" s="124"/>
      <c r="K435" s="154" t="s">
        <v>1323</v>
      </c>
      <c r="L435" s="124" t="s">
        <v>95</v>
      </c>
    </row>
    <row r="436" spans="1:16" ht="22.5" customHeight="1">
      <c r="A436" s="598"/>
      <c r="B436" s="598"/>
      <c r="C436" s="598"/>
      <c r="D436" s="591" t="s">
        <v>2859</v>
      </c>
      <c r="E436" s="124">
        <v>1</v>
      </c>
      <c r="F436" s="89" t="s">
        <v>3049</v>
      </c>
      <c r="G436" s="124" t="s">
        <v>2860</v>
      </c>
      <c r="H436" s="123" t="s">
        <v>2861</v>
      </c>
      <c r="I436" s="287" t="s">
        <v>2862</v>
      </c>
      <c r="J436" s="146">
        <v>800</v>
      </c>
      <c r="K436" s="146">
        <v>250</v>
      </c>
      <c r="L436" s="146" t="s">
        <v>1644</v>
      </c>
    </row>
    <row r="437" spans="1:16" ht="22.5" customHeight="1">
      <c r="A437" s="598"/>
      <c r="B437" s="598"/>
      <c r="C437" s="598"/>
      <c r="D437" s="591"/>
      <c r="E437" s="124">
        <v>3</v>
      </c>
      <c r="F437" s="89" t="s">
        <v>2864</v>
      </c>
      <c r="G437" s="124" t="s">
        <v>2860</v>
      </c>
      <c r="H437" s="123" t="s">
        <v>2861</v>
      </c>
      <c r="I437" s="287" t="s">
        <v>2865</v>
      </c>
      <c r="J437" s="146">
        <v>1300</v>
      </c>
      <c r="K437" s="146">
        <v>375</v>
      </c>
      <c r="L437" s="310" t="s">
        <v>1606</v>
      </c>
    </row>
    <row r="438" spans="1:16" ht="22.5" customHeight="1">
      <c r="A438" s="598"/>
      <c r="B438" s="598"/>
      <c r="C438" s="598"/>
      <c r="D438" s="591"/>
      <c r="E438" s="124">
        <v>3</v>
      </c>
      <c r="F438" s="89" t="s">
        <v>2866</v>
      </c>
      <c r="G438" s="124" t="s">
        <v>2860</v>
      </c>
      <c r="H438" s="123" t="s">
        <v>2861</v>
      </c>
      <c r="I438" s="287" t="s">
        <v>2867</v>
      </c>
      <c r="J438" s="146">
        <v>800</v>
      </c>
      <c r="K438" s="146">
        <v>200</v>
      </c>
      <c r="L438" s="146" t="s">
        <v>1644</v>
      </c>
    </row>
    <row r="439" spans="1:16" ht="22.5" customHeight="1">
      <c r="A439" s="598"/>
      <c r="B439" s="598"/>
      <c r="C439" s="598"/>
      <c r="D439" s="591" t="s">
        <v>883</v>
      </c>
      <c r="E439" s="124">
        <v>3</v>
      </c>
      <c r="F439" s="89" t="s">
        <v>3050</v>
      </c>
      <c r="G439" s="124" t="s">
        <v>2869</v>
      </c>
      <c r="H439" s="123" t="s">
        <v>2870</v>
      </c>
      <c r="I439" s="287"/>
      <c r="J439" s="124"/>
      <c r="K439" s="154" t="s">
        <v>1325</v>
      </c>
      <c r="L439" s="124" t="s">
        <v>95</v>
      </c>
    </row>
    <row r="440" spans="1:16" ht="22.5" customHeight="1">
      <c r="A440" s="598"/>
      <c r="B440" s="598"/>
      <c r="C440" s="598"/>
      <c r="D440" s="591"/>
      <c r="E440" s="124">
        <v>3</v>
      </c>
      <c r="F440" s="89" t="s">
        <v>2871</v>
      </c>
      <c r="G440" s="124" t="s">
        <v>2869</v>
      </c>
      <c r="H440" s="123" t="s">
        <v>2870</v>
      </c>
      <c r="I440" s="287" t="s">
        <v>2872</v>
      </c>
      <c r="J440" s="146">
        <v>1000</v>
      </c>
      <c r="K440" s="146">
        <v>200</v>
      </c>
      <c r="L440" s="146" t="s">
        <v>3051</v>
      </c>
      <c r="M440" s="308"/>
      <c r="N440" s="308"/>
      <c r="O440" s="308"/>
      <c r="P440" s="309"/>
    </row>
    <row r="441" spans="1:16" ht="22.5" customHeight="1">
      <c r="A441" s="598"/>
      <c r="B441" s="598"/>
      <c r="C441" s="598"/>
      <c r="D441" s="591"/>
      <c r="E441" s="124">
        <v>3</v>
      </c>
      <c r="F441" s="89" t="s">
        <v>3052</v>
      </c>
      <c r="G441" s="124" t="s">
        <v>2869</v>
      </c>
      <c r="H441" s="123" t="s">
        <v>2870</v>
      </c>
      <c r="I441" s="287" t="s">
        <v>2875</v>
      </c>
      <c r="J441" s="146">
        <v>1000</v>
      </c>
      <c r="K441" s="146">
        <v>200</v>
      </c>
      <c r="L441" s="146" t="s">
        <v>1606</v>
      </c>
    </row>
    <row r="442" spans="1:16" ht="22.5" customHeight="1">
      <c r="A442" s="598"/>
      <c r="B442" s="598"/>
      <c r="C442" s="598"/>
      <c r="D442" s="591"/>
      <c r="E442" s="124">
        <v>4</v>
      </c>
      <c r="F442" s="147" t="s">
        <v>2876</v>
      </c>
      <c r="G442" s="124" t="s">
        <v>2869</v>
      </c>
      <c r="H442" s="123" t="s">
        <v>2870</v>
      </c>
      <c r="I442" s="287" t="s">
        <v>2877</v>
      </c>
      <c r="J442" s="146">
        <v>500</v>
      </c>
      <c r="K442" s="146">
        <v>200</v>
      </c>
      <c r="L442" s="146" t="s">
        <v>2979</v>
      </c>
    </row>
    <row r="443" spans="1:16" ht="22.5" customHeight="1">
      <c r="A443" s="598"/>
      <c r="B443" s="598"/>
      <c r="C443" s="598"/>
      <c r="D443" s="147" t="s">
        <v>2878</v>
      </c>
      <c r="E443" s="124">
        <v>3</v>
      </c>
      <c r="F443" s="89" t="s">
        <v>2879</v>
      </c>
      <c r="G443" s="89" t="s">
        <v>1556</v>
      </c>
      <c r="H443" s="123" t="s">
        <v>2880</v>
      </c>
      <c r="I443" s="287" t="s">
        <v>2881</v>
      </c>
      <c r="J443" s="146">
        <v>1000</v>
      </c>
      <c r="K443" s="146">
        <v>550</v>
      </c>
      <c r="L443" s="146" t="s">
        <v>129</v>
      </c>
    </row>
    <row r="444" spans="1:16" ht="22.5" customHeight="1">
      <c r="A444" s="598" t="s">
        <v>2882</v>
      </c>
      <c r="B444" s="598">
        <v>4</v>
      </c>
      <c r="C444" s="598">
        <v>4</v>
      </c>
      <c r="D444" s="592" t="s">
        <v>2883</v>
      </c>
      <c r="E444" s="215">
        <v>3</v>
      </c>
      <c r="F444" s="215" t="s">
        <v>1841</v>
      </c>
      <c r="G444" s="215" t="s">
        <v>2884</v>
      </c>
      <c r="H444" s="215">
        <v>18811187520</v>
      </c>
      <c r="I444" s="287" t="s">
        <v>2885</v>
      </c>
      <c r="J444" s="291">
        <v>780</v>
      </c>
      <c r="K444" s="291">
        <v>325</v>
      </c>
      <c r="L444" s="291" t="s">
        <v>129</v>
      </c>
    </row>
    <row r="445" spans="1:16" ht="22.5" customHeight="1">
      <c r="A445" s="598"/>
      <c r="B445" s="598"/>
      <c r="C445" s="598"/>
      <c r="D445" s="592"/>
      <c r="E445" s="215">
        <v>3</v>
      </c>
      <c r="F445" s="215" t="s">
        <v>2886</v>
      </c>
      <c r="G445" s="215" t="s">
        <v>2884</v>
      </c>
      <c r="H445" s="215">
        <v>18811187520</v>
      </c>
      <c r="I445" s="287" t="s">
        <v>2887</v>
      </c>
      <c r="J445" s="291">
        <v>630</v>
      </c>
      <c r="K445" s="291">
        <v>300</v>
      </c>
      <c r="L445" s="291" t="s">
        <v>2973</v>
      </c>
    </row>
    <row r="446" spans="1:16" ht="22.5" customHeight="1">
      <c r="A446" s="598"/>
      <c r="B446" s="598"/>
      <c r="C446" s="598"/>
      <c r="D446" s="592"/>
      <c r="E446" s="215">
        <v>4</v>
      </c>
      <c r="F446" s="215" t="s">
        <v>2888</v>
      </c>
      <c r="G446" s="215" t="s">
        <v>2884</v>
      </c>
      <c r="H446" s="215">
        <v>18811187520</v>
      </c>
      <c r="I446" s="287" t="s">
        <v>2889</v>
      </c>
      <c r="J446" s="215">
        <v>780</v>
      </c>
      <c r="K446" s="291">
        <v>350</v>
      </c>
      <c r="L446" s="291" t="s">
        <v>129</v>
      </c>
    </row>
    <row r="447" spans="1:16" ht="22.5" customHeight="1">
      <c r="A447" s="598"/>
      <c r="B447" s="598"/>
      <c r="C447" s="598"/>
      <c r="D447" s="592"/>
      <c r="E447" s="215">
        <v>2</v>
      </c>
      <c r="F447" s="215" t="s">
        <v>2890</v>
      </c>
      <c r="G447" s="215" t="s">
        <v>2884</v>
      </c>
      <c r="H447" s="215">
        <v>18811187520</v>
      </c>
      <c r="I447" s="287" t="s">
        <v>3053</v>
      </c>
      <c r="J447" s="291">
        <v>450</v>
      </c>
      <c r="K447" s="291">
        <v>150</v>
      </c>
      <c r="L447" s="146" t="s">
        <v>2979</v>
      </c>
    </row>
    <row r="448" spans="1:16" ht="22.5" customHeight="1">
      <c r="A448" s="598" t="s">
        <v>2892</v>
      </c>
      <c r="B448" s="598">
        <v>3</v>
      </c>
      <c r="C448" s="598">
        <v>3</v>
      </c>
      <c r="D448" s="593" t="s">
        <v>2893</v>
      </c>
      <c r="E448" s="124">
        <v>3</v>
      </c>
      <c r="F448" s="124" t="s">
        <v>2894</v>
      </c>
      <c r="G448" s="124" t="s">
        <v>2895</v>
      </c>
      <c r="H448" s="123" t="s">
        <v>2896</v>
      </c>
      <c r="I448" s="287" t="s">
        <v>2897</v>
      </c>
      <c r="J448" s="146">
        <v>375</v>
      </c>
      <c r="K448" s="146">
        <v>250</v>
      </c>
      <c r="L448" s="146" t="s">
        <v>2973</v>
      </c>
    </row>
    <row r="449" spans="1:16" ht="22.5" customHeight="1">
      <c r="A449" s="598"/>
      <c r="B449" s="598"/>
      <c r="C449" s="598"/>
      <c r="D449" s="593"/>
      <c r="E449" s="124">
        <v>3</v>
      </c>
      <c r="F449" s="89" t="s">
        <v>2898</v>
      </c>
      <c r="G449" s="89" t="s">
        <v>2895</v>
      </c>
      <c r="H449" s="123" t="s">
        <v>2896</v>
      </c>
      <c r="I449" s="287" t="s">
        <v>2899</v>
      </c>
      <c r="J449" s="146">
        <v>420</v>
      </c>
      <c r="K449" s="146">
        <v>350</v>
      </c>
      <c r="L449" s="146" t="s">
        <v>129</v>
      </c>
    </row>
    <row r="450" spans="1:16" ht="22.5" customHeight="1">
      <c r="A450" s="598"/>
      <c r="B450" s="598"/>
      <c r="C450" s="598"/>
      <c r="D450" s="124" t="s">
        <v>2900</v>
      </c>
      <c r="E450" s="124">
        <v>1</v>
      </c>
      <c r="F450" s="124" t="s">
        <v>2901</v>
      </c>
      <c r="G450" s="124" t="s">
        <v>2902</v>
      </c>
      <c r="H450" s="123" t="s">
        <v>2903</v>
      </c>
      <c r="I450" s="287" t="s">
        <v>2904</v>
      </c>
      <c r="J450" s="146">
        <v>618</v>
      </c>
      <c r="K450" s="146">
        <v>400</v>
      </c>
      <c r="L450" s="146" t="s">
        <v>129</v>
      </c>
    </row>
    <row r="451" spans="1:16" ht="22.5" customHeight="1">
      <c r="A451" s="285" t="s">
        <v>2905</v>
      </c>
      <c r="B451" s="285">
        <v>1</v>
      </c>
      <c r="C451" s="285">
        <v>1</v>
      </c>
      <c r="D451" s="124" t="s">
        <v>2906</v>
      </c>
      <c r="E451" s="124">
        <v>3</v>
      </c>
      <c r="F451" s="89" t="s">
        <v>2907</v>
      </c>
      <c r="G451" s="89" t="s">
        <v>2908</v>
      </c>
      <c r="H451" s="123">
        <v>13901176398</v>
      </c>
      <c r="I451" s="287" t="s">
        <v>2909</v>
      </c>
      <c r="J451" s="146">
        <v>500</v>
      </c>
      <c r="K451" s="146">
        <v>500</v>
      </c>
      <c r="L451" s="291" t="s">
        <v>2973</v>
      </c>
    </row>
    <row r="452" spans="1:16" ht="22.5" customHeight="1">
      <c r="A452" s="598" t="s">
        <v>2923</v>
      </c>
      <c r="B452" s="598">
        <v>9</v>
      </c>
      <c r="C452" s="598">
        <v>8</v>
      </c>
      <c r="D452" s="593" t="s">
        <v>2924</v>
      </c>
      <c r="E452" s="124">
        <v>1</v>
      </c>
      <c r="F452" s="124" t="s">
        <v>2925</v>
      </c>
      <c r="G452" s="124" t="s">
        <v>2926</v>
      </c>
      <c r="H452" s="123" t="s">
        <v>2927</v>
      </c>
      <c r="I452" s="287" t="s">
        <v>2928</v>
      </c>
      <c r="J452" s="124">
        <v>416</v>
      </c>
      <c r="K452" s="123">
        <v>250</v>
      </c>
      <c r="L452" s="124" t="s">
        <v>2973</v>
      </c>
    </row>
    <row r="453" spans="1:16" ht="22.5" customHeight="1">
      <c r="A453" s="598"/>
      <c r="B453" s="598"/>
      <c r="C453" s="598"/>
      <c r="D453" s="593"/>
      <c r="E453" s="124">
        <v>3</v>
      </c>
      <c r="F453" s="89" t="s">
        <v>2930</v>
      </c>
      <c r="G453" s="89" t="s">
        <v>2926</v>
      </c>
      <c r="H453" s="123" t="s">
        <v>2927</v>
      </c>
      <c r="I453" s="287" t="s">
        <v>2931</v>
      </c>
      <c r="J453" s="124">
        <v>384</v>
      </c>
      <c r="K453" s="123">
        <v>325</v>
      </c>
      <c r="L453" s="124" t="s">
        <v>129</v>
      </c>
    </row>
    <row r="454" spans="1:16" ht="22.5" customHeight="1">
      <c r="A454" s="598"/>
      <c r="B454" s="598"/>
      <c r="C454" s="598"/>
      <c r="D454" s="593" t="s">
        <v>2932</v>
      </c>
      <c r="E454" s="124">
        <v>1</v>
      </c>
      <c r="F454" s="124" t="s">
        <v>2933</v>
      </c>
      <c r="G454" s="124" t="s">
        <v>2934</v>
      </c>
      <c r="H454" s="123" t="s">
        <v>2935</v>
      </c>
      <c r="I454" s="287" t="s">
        <v>2936</v>
      </c>
      <c r="J454" s="124">
        <v>195.5</v>
      </c>
      <c r="K454" s="123">
        <v>100</v>
      </c>
      <c r="L454" s="124" t="s">
        <v>1591</v>
      </c>
    </row>
    <row r="455" spans="1:16" ht="22.5" customHeight="1">
      <c r="A455" s="598"/>
      <c r="B455" s="598"/>
      <c r="C455" s="598"/>
      <c r="D455" s="593"/>
      <c r="E455" s="124">
        <v>3</v>
      </c>
      <c r="F455" s="215" t="s">
        <v>2938</v>
      </c>
      <c r="G455" s="124" t="s">
        <v>2934</v>
      </c>
      <c r="H455" s="123" t="s">
        <v>2935</v>
      </c>
      <c r="I455" s="287" t="s">
        <v>2939</v>
      </c>
      <c r="J455" s="124">
        <v>300.3</v>
      </c>
      <c r="K455" s="123">
        <v>200</v>
      </c>
      <c r="L455" s="124" t="s">
        <v>1606</v>
      </c>
    </row>
    <row r="456" spans="1:16" ht="22.5" customHeight="1">
      <c r="A456" s="598"/>
      <c r="B456" s="598"/>
      <c r="C456" s="598"/>
      <c r="D456" s="593"/>
      <c r="E456" s="124">
        <v>3</v>
      </c>
      <c r="F456" s="215" t="s">
        <v>2942</v>
      </c>
      <c r="G456" s="89" t="s">
        <v>2934</v>
      </c>
      <c r="H456" s="123" t="s">
        <v>2935</v>
      </c>
      <c r="I456" s="287"/>
      <c r="J456" s="124"/>
      <c r="K456" s="154" t="s">
        <v>1537</v>
      </c>
      <c r="L456" s="124" t="s">
        <v>2943</v>
      </c>
    </row>
    <row r="457" spans="1:16" ht="22.5" customHeight="1">
      <c r="A457" s="598"/>
      <c r="B457" s="598"/>
      <c r="C457" s="598"/>
      <c r="D457" s="593"/>
      <c r="E457" s="124">
        <v>3</v>
      </c>
      <c r="F457" s="124" t="s">
        <v>2944</v>
      </c>
      <c r="G457" s="124" t="s">
        <v>2934</v>
      </c>
      <c r="H457" s="123" t="s">
        <v>2935</v>
      </c>
      <c r="I457" s="287" t="s">
        <v>2945</v>
      </c>
      <c r="J457" s="124">
        <v>172.5</v>
      </c>
      <c r="K457" s="123">
        <v>100</v>
      </c>
      <c r="L457" s="124" t="s">
        <v>1591</v>
      </c>
      <c r="M457" s="308"/>
      <c r="N457" s="308"/>
      <c r="O457" s="308"/>
      <c r="P457" s="309"/>
    </row>
    <row r="458" spans="1:16" ht="22.5" customHeight="1">
      <c r="A458" s="598"/>
      <c r="B458" s="598"/>
      <c r="C458" s="598"/>
      <c r="D458" s="593" t="s">
        <v>2947</v>
      </c>
      <c r="E458" s="124">
        <v>4</v>
      </c>
      <c r="F458" s="124" t="s">
        <v>2948</v>
      </c>
      <c r="G458" s="124" t="s">
        <v>2949</v>
      </c>
      <c r="H458" s="123" t="s">
        <v>2950</v>
      </c>
      <c r="I458" s="287" t="s">
        <v>2951</v>
      </c>
      <c r="J458" s="124">
        <v>820</v>
      </c>
      <c r="K458" s="123" t="s">
        <v>2952</v>
      </c>
      <c r="L458" s="124" t="s">
        <v>2982</v>
      </c>
    </row>
    <row r="459" spans="1:16" ht="22.5" customHeight="1">
      <c r="A459" s="598"/>
      <c r="B459" s="598"/>
      <c r="C459" s="598"/>
      <c r="D459" s="593"/>
      <c r="E459" s="124">
        <v>3</v>
      </c>
      <c r="F459" s="89" t="s">
        <v>2955</v>
      </c>
      <c r="G459" s="89" t="s">
        <v>2949</v>
      </c>
      <c r="H459" s="123" t="s">
        <v>2950</v>
      </c>
      <c r="I459" s="287" t="s">
        <v>2956</v>
      </c>
      <c r="J459" s="124">
        <v>555</v>
      </c>
      <c r="K459" s="123">
        <v>350</v>
      </c>
      <c r="L459" s="124" t="s">
        <v>129</v>
      </c>
    </row>
    <row r="460" spans="1:16" ht="22.5" customHeight="1">
      <c r="A460" s="599"/>
      <c r="B460" s="599"/>
      <c r="C460" s="599"/>
      <c r="D460" s="594"/>
      <c r="E460" s="286">
        <v>1</v>
      </c>
      <c r="F460" s="286" t="s">
        <v>2958</v>
      </c>
      <c r="G460" s="286" t="s">
        <v>2949</v>
      </c>
      <c r="H460" s="315" t="s">
        <v>2950</v>
      </c>
      <c r="I460" s="320" t="s">
        <v>2959</v>
      </c>
      <c r="J460" s="286">
        <v>485</v>
      </c>
      <c r="K460" s="315">
        <v>175</v>
      </c>
      <c r="L460" s="286" t="s">
        <v>2979</v>
      </c>
    </row>
    <row r="461" spans="1:16" ht="22.5" customHeight="1">
      <c r="A461" s="598" t="s">
        <v>2961</v>
      </c>
      <c r="B461" s="598">
        <v>2</v>
      </c>
      <c r="C461" s="598">
        <v>2</v>
      </c>
      <c r="D461" s="594" t="s">
        <v>2962</v>
      </c>
      <c r="E461" s="124">
        <v>3</v>
      </c>
      <c r="F461" s="124" t="s">
        <v>2963</v>
      </c>
      <c r="G461" s="123" t="s">
        <v>2964</v>
      </c>
      <c r="H461" s="123" t="s">
        <v>2965</v>
      </c>
      <c r="I461" s="287"/>
      <c r="J461" s="124"/>
      <c r="K461" s="123"/>
      <c r="L461" s="124"/>
    </row>
    <row r="462" spans="1:16" ht="22.5" customHeight="1">
      <c r="A462" s="598"/>
      <c r="B462" s="598"/>
      <c r="C462" s="598"/>
      <c r="D462" s="595"/>
      <c r="E462" s="124">
        <v>3</v>
      </c>
      <c r="F462" s="124" t="s">
        <v>2967</v>
      </c>
      <c r="G462" s="123" t="s">
        <v>2964</v>
      </c>
      <c r="H462" s="123" t="s">
        <v>2965</v>
      </c>
      <c r="I462" s="287"/>
      <c r="J462" s="124"/>
      <c r="K462" s="123"/>
      <c r="L462" s="124"/>
    </row>
    <row r="463" spans="1:16" ht="22.5" customHeight="1">
      <c r="A463" s="316" t="s">
        <v>2969</v>
      </c>
      <c r="B463" s="317">
        <f>SUM(B3:B462)</f>
        <v>460</v>
      </c>
      <c r="C463" s="316">
        <f>SUM(C3:C462)</f>
        <v>418</v>
      </c>
      <c r="D463" s="301"/>
      <c r="E463" s="302"/>
      <c r="G463" s="302"/>
      <c r="H463" s="302"/>
      <c r="I463" s="302"/>
      <c r="J463" s="302"/>
      <c r="K463" s="302"/>
      <c r="L463" s="109"/>
      <c r="M463" s="308"/>
      <c r="N463" s="308"/>
      <c r="O463" s="308"/>
      <c r="P463" s="309"/>
    </row>
    <row r="464" spans="1:16" ht="22.5" customHeight="1">
      <c r="A464" s="318"/>
      <c r="B464" s="319"/>
      <c r="C464" s="318"/>
      <c r="D464" s="301"/>
      <c r="E464" s="302"/>
      <c r="G464" s="302"/>
      <c r="H464" s="302"/>
      <c r="I464" s="302"/>
      <c r="J464" s="302"/>
      <c r="K464" s="302"/>
      <c r="L464" s="301"/>
    </row>
    <row r="465" spans="1:16" ht="22.5" customHeight="1">
      <c r="A465" s="318"/>
      <c r="B465" s="319"/>
      <c r="C465" s="318"/>
      <c r="D465" s="301"/>
      <c r="E465" s="302"/>
      <c r="G465" s="302"/>
      <c r="H465" s="302"/>
      <c r="I465" s="302"/>
      <c r="J465" s="302"/>
      <c r="K465" s="302"/>
      <c r="L465" s="301"/>
    </row>
    <row r="466" spans="1:16" ht="22.5" customHeight="1">
      <c r="A466" s="318"/>
      <c r="B466" s="319"/>
      <c r="C466" s="318"/>
      <c r="D466" s="586"/>
      <c r="E466" s="302"/>
      <c r="G466" s="302"/>
      <c r="H466" s="302"/>
      <c r="I466" s="302"/>
      <c r="J466" s="302"/>
      <c r="K466" s="302"/>
      <c r="L466" s="301"/>
    </row>
    <row r="467" spans="1:16" ht="22.5" customHeight="1">
      <c r="A467" s="318"/>
      <c r="B467" s="319"/>
      <c r="C467" s="318"/>
      <c r="D467" s="586"/>
      <c r="E467" s="302"/>
      <c r="G467" s="302"/>
      <c r="H467" s="302"/>
      <c r="I467" s="302"/>
      <c r="J467" s="302"/>
      <c r="K467" s="109"/>
      <c r="L467" s="109"/>
      <c r="M467" s="308"/>
      <c r="N467" s="308"/>
      <c r="O467" s="308"/>
      <c r="P467" s="309"/>
    </row>
    <row r="468" spans="1:16">
      <c r="A468" s="318"/>
      <c r="B468" s="319"/>
      <c r="C468" s="318"/>
      <c r="D468" s="586"/>
      <c r="E468" s="302"/>
      <c r="G468" s="302"/>
      <c r="H468" s="302"/>
      <c r="I468" s="302"/>
      <c r="J468" s="302"/>
      <c r="K468" s="302"/>
    </row>
    <row r="469" spans="1:16">
      <c r="A469" s="318"/>
      <c r="B469" s="319"/>
      <c r="C469" s="318"/>
      <c r="D469" s="586"/>
      <c r="E469" s="302"/>
      <c r="G469" s="302"/>
      <c r="H469" s="302"/>
      <c r="I469" s="302"/>
      <c r="J469" s="302"/>
      <c r="K469" s="302"/>
    </row>
    <row r="470" spans="1:16">
      <c r="A470" s="318"/>
      <c r="B470" s="319"/>
      <c r="C470" s="318"/>
      <c r="D470" s="586"/>
      <c r="E470" s="302"/>
      <c r="G470" s="302"/>
      <c r="H470" s="302"/>
      <c r="I470" s="302"/>
      <c r="J470" s="302"/>
      <c r="K470" s="302"/>
    </row>
    <row r="471" spans="1:16">
      <c r="A471" s="318"/>
      <c r="B471" s="319"/>
      <c r="C471" s="318"/>
      <c r="D471" s="586"/>
      <c r="E471" s="302"/>
      <c r="G471" s="302"/>
      <c r="H471" s="302"/>
      <c r="I471" s="302"/>
      <c r="J471" s="302"/>
      <c r="K471" s="321"/>
    </row>
    <row r="472" spans="1:16">
      <c r="D472" s="586"/>
      <c r="E472" s="302"/>
      <c r="G472" s="302"/>
      <c r="H472" s="302"/>
      <c r="I472" s="302"/>
      <c r="J472" s="302"/>
      <c r="K472" s="321"/>
    </row>
    <row r="473" spans="1:16">
      <c r="D473" s="586"/>
      <c r="E473" s="302"/>
      <c r="G473" s="302"/>
      <c r="H473" s="302"/>
      <c r="I473" s="302"/>
      <c r="J473" s="302"/>
      <c r="K473" s="302"/>
    </row>
    <row r="474" spans="1:16">
      <c r="D474" s="586"/>
      <c r="E474" s="302"/>
      <c r="G474" s="302"/>
      <c r="H474" s="302"/>
      <c r="I474" s="302"/>
      <c r="J474" s="109"/>
      <c r="K474" s="302"/>
    </row>
    <row r="475" spans="1:16">
      <c r="A475" s="303"/>
      <c r="B475" s="303"/>
      <c r="C475" s="303"/>
      <c r="D475" s="586"/>
      <c r="E475" s="302"/>
      <c r="G475" s="302"/>
      <c r="H475" s="302"/>
      <c r="I475" s="302"/>
      <c r="J475" s="302"/>
      <c r="K475" s="302"/>
    </row>
    <row r="476" spans="1:16">
      <c r="D476" s="586"/>
      <c r="E476" s="302"/>
      <c r="G476" s="302"/>
      <c r="H476" s="302"/>
      <c r="I476" s="302"/>
      <c r="J476" s="302"/>
      <c r="K476" s="302"/>
    </row>
    <row r="477" spans="1:16">
      <c r="D477" s="586"/>
      <c r="E477" s="302"/>
      <c r="G477" s="302"/>
      <c r="H477" s="302"/>
      <c r="I477" s="302"/>
      <c r="J477" s="302"/>
      <c r="K477" s="302"/>
    </row>
    <row r="478" spans="1:16">
      <c r="D478" s="586"/>
      <c r="E478" s="302"/>
      <c r="G478" s="302"/>
      <c r="H478" s="302"/>
      <c r="I478" s="302"/>
      <c r="J478" s="302"/>
      <c r="K478" s="302"/>
    </row>
    <row r="479" spans="1:16">
      <c r="D479" s="586"/>
      <c r="E479" s="302"/>
      <c r="G479" s="302"/>
      <c r="H479" s="302"/>
      <c r="I479" s="302"/>
      <c r="J479" s="302"/>
      <c r="K479" s="302"/>
    </row>
    <row r="480" spans="1:16">
      <c r="D480" s="586"/>
      <c r="E480" s="302"/>
      <c r="G480" s="302"/>
      <c r="H480" s="302"/>
      <c r="I480" s="302"/>
      <c r="J480" s="302"/>
      <c r="K480" s="302"/>
    </row>
    <row r="481" spans="4:11">
      <c r="D481" s="586"/>
      <c r="E481" s="302"/>
      <c r="G481" s="302"/>
      <c r="H481" s="302"/>
      <c r="I481" s="302"/>
      <c r="J481" s="302"/>
      <c r="K481" s="302"/>
    </row>
    <row r="482" spans="4:11">
      <c r="D482" s="586"/>
      <c r="E482" s="302"/>
      <c r="G482" s="302"/>
      <c r="H482" s="302"/>
      <c r="I482" s="302"/>
      <c r="J482" s="302"/>
      <c r="K482" s="302"/>
    </row>
    <row r="483" spans="4:11">
      <c r="D483" s="586"/>
      <c r="E483" s="302"/>
      <c r="G483" s="302"/>
      <c r="H483" s="302"/>
      <c r="I483" s="302"/>
      <c r="J483" s="302"/>
      <c r="K483" s="302"/>
    </row>
    <row r="484" spans="4:11">
      <c r="D484" s="302"/>
      <c r="E484" s="302"/>
      <c r="G484" s="302"/>
      <c r="H484" s="302"/>
      <c r="I484" s="302"/>
      <c r="J484" s="302"/>
      <c r="K484" s="109"/>
    </row>
    <row r="485" spans="4:11">
      <c r="D485" s="586"/>
      <c r="E485" s="302"/>
      <c r="G485" s="302"/>
      <c r="H485" s="302"/>
      <c r="I485" s="302"/>
      <c r="J485" s="302"/>
      <c r="K485" s="302"/>
    </row>
    <row r="486" spans="4:11">
      <c r="D486" s="586"/>
      <c r="E486" s="302"/>
      <c r="G486" s="302"/>
      <c r="H486" s="302"/>
      <c r="I486" s="302"/>
      <c r="J486" s="302"/>
      <c r="K486" s="302"/>
    </row>
    <row r="487" spans="4:11">
      <c r="D487" s="586"/>
      <c r="E487" s="302"/>
      <c r="G487" s="302"/>
      <c r="H487" s="302"/>
      <c r="I487" s="302"/>
      <c r="J487" s="302"/>
      <c r="K487" s="302"/>
    </row>
    <row r="488" spans="4:11">
      <c r="D488" s="302"/>
      <c r="E488" s="302"/>
      <c r="G488" s="302"/>
      <c r="H488" s="302"/>
      <c r="I488" s="302"/>
      <c r="J488" s="302"/>
      <c r="K488" s="109"/>
    </row>
    <row r="489" spans="4:11">
      <c r="D489" s="586"/>
      <c r="E489" s="302"/>
      <c r="G489" s="302"/>
      <c r="H489" s="302"/>
      <c r="I489" s="302"/>
      <c r="J489" s="302"/>
      <c r="K489" s="302"/>
    </row>
    <row r="490" spans="4:11">
      <c r="D490" s="586"/>
      <c r="E490" s="302"/>
      <c r="G490" s="302"/>
      <c r="H490" s="302"/>
      <c r="I490" s="302"/>
      <c r="J490" s="302"/>
      <c r="K490" s="302"/>
    </row>
    <row r="491" spans="4:11">
      <c r="D491" s="586"/>
      <c r="E491" s="302"/>
      <c r="G491" s="302"/>
      <c r="H491" s="302"/>
      <c r="I491" s="302"/>
      <c r="J491" s="302"/>
      <c r="K491" s="302"/>
    </row>
    <row r="492" spans="4:11">
      <c r="D492" s="586"/>
      <c r="E492" s="302"/>
      <c r="G492" s="302"/>
      <c r="H492" s="302"/>
      <c r="I492" s="302"/>
      <c r="J492" s="302"/>
      <c r="K492" s="109"/>
    </row>
    <row r="493" spans="4:11">
      <c r="D493" s="586"/>
      <c r="E493" s="302"/>
      <c r="G493" s="302"/>
      <c r="H493" s="302"/>
      <c r="I493" s="302"/>
      <c r="J493" s="302"/>
    </row>
    <row r="494" spans="4:11">
      <c r="D494" s="302"/>
      <c r="E494" s="302"/>
      <c r="G494" s="302"/>
      <c r="H494" s="302"/>
      <c r="I494" s="302"/>
      <c r="J494" s="109"/>
    </row>
    <row r="495" spans="4:11">
      <c r="D495" s="586"/>
      <c r="E495" s="302"/>
      <c r="G495" s="302"/>
      <c r="H495" s="302"/>
      <c r="I495" s="302"/>
      <c r="J495" s="302"/>
    </row>
    <row r="496" spans="4:11">
      <c r="D496" s="586"/>
      <c r="E496" s="302"/>
      <c r="G496" s="302"/>
      <c r="H496" s="302"/>
      <c r="I496" s="302"/>
      <c r="J496" s="302"/>
    </row>
    <row r="497" spans="4:10">
      <c r="D497" s="586"/>
      <c r="E497" s="302"/>
      <c r="G497" s="302"/>
      <c r="H497" s="302"/>
      <c r="I497" s="302"/>
      <c r="J497" s="302"/>
    </row>
    <row r="498" spans="4:10">
      <c r="D498" s="586"/>
      <c r="E498" s="302"/>
      <c r="G498" s="302"/>
      <c r="H498" s="302"/>
      <c r="I498" s="302"/>
      <c r="J498" s="302"/>
    </row>
    <row r="499" spans="4:10">
      <c r="D499" s="586"/>
      <c r="E499" s="302"/>
      <c r="G499" s="302"/>
      <c r="H499" s="302"/>
      <c r="I499" s="302"/>
      <c r="J499" s="302"/>
    </row>
    <row r="500" spans="4:10">
      <c r="D500" s="586"/>
      <c r="E500" s="302"/>
      <c r="G500" s="302"/>
      <c r="H500" s="302"/>
      <c r="I500" s="302"/>
      <c r="J500" s="302"/>
    </row>
    <row r="501" spans="4:10">
      <c r="D501" s="586"/>
      <c r="E501" s="302"/>
      <c r="G501" s="302"/>
      <c r="H501" s="302"/>
      <c r="I501" s="302"/>
      <c r="J501" s="302"/>
    </row>
    <row r="502" spans="4:10">
      <c r="D502" s="586"/>
      <c r="E502" s="302"/>
      <c r="G502" s="302"/>
      <c r="H502" s="302"/>
      <c r="I502" s="302"/>
      <c r="J502" s="302"/>
    </row>
    <row r="503" spans="4:10">
      <c r="D503" s="302"/>
      <c r="E503" s="302"/>
      <c r="G503" s="302"/>
      <c r="H503" s="302"/>
      <c r="I503" s="302"/>
      <c r="J503" s="302"/>
    </row>
    <row r="504" spans="4:10">
      <c r="D504" s="586"/>
      <c r="E504" s="302"/>
      <c r="G504" s="302"/>
      <c r="H504" s="302"/>
      <c r="I504" s="302"/>
      <c r="J504" s="302"/>
    </row>
    <row r="505" spans="4:10">
      <c r="D505" s="586"/>
      <c r="E505" s="302"/>
      <c r="G505" s="302"/>
      <c r="H505" s="302"/>
      <c r="I505" s="302"/>
      <c r="J505" s="302"/>
    </row>
    <row r="506" spans="4:10">
      <c r="D506" s="586"/>
      <c r="E506" s="302"/>
      <c r="G506" s="302"/>
      <c r="H506" s="302"/>
      <c r="I506" s="302"/>
      <c r="J506" s="302"/>
    </row>
    <row r="507" spans="4:10">
      <c r="D507" s="586"/>
      <c r="E507" s="302"/>
      <c r="G507" s="302"/>
      <c r="H507" s="302"/>
      <c r="I507" s="302"/>
      <c r="J507" s="302"/>
    </row>
    <row r="508" spans="4:10">
      <c r="D508" s="586"/>
      <c r="E508" s="302"/>
      <c r="G508" s="302"/>
      <c r="H508" s="302"/>
      <c r="I508" s="302"/>
      <c r="J508" s="302"/>
    </row>
    <row r="509" spans="4:10">
      <c r="D509" s="586"/>
      <c r="E509" s="302"/>
      <c r="G509" s="302"/>
      <c r="H509" s="302"/>
      <c r="I509" s="302"/>
      <c r="J509" s="302"/>
    </row>
    <row r="510" spans="4:10">
      <c r="D510" s="586"/>
      <c r="E510" s="302"/>
      <c r="G510" s="302"/>
      <c r="H510" s="302"/>
      <c r="I510" s="302"/>
      <c r="J510" s="302"/>
    </row>
    <row r="511" spans="4:10">
      <c r="D511" s="586"/>
      <c r="E511" s="302"/>
      <c r="G511" s="302"/>
      <c r="H511" s="302"/>
      <c r="I511" s="302"/>
      <c r="J511" s="302"/>
    </row>
    <row r="512" spans="4:10">
      <c r="D512" s="586"/>
      <c r="E512" s="302"/>
      <c r="G512" s="302"/>
      <c r="H512" s="302"/>
      <c r="I512" s="302"/>
      <c r="J512" s="302"/>
    </row>
    <row r="513" spans="4:10">
      <c r="D513" s="586"/>
      <c r="E513" s="302"/>
      <c r="G513" s="302"/>
      <c r="H513" s="302"/>
      <c r="I513" s="302"/>
      <c r="J513" s="302"/>
    </row>
    <row r="514" spans="4:10">
      <c r="D514" s="586"/>
      <c r="E514" s="302"/>
      <c r="G514" s="302"/>
      <c r="H514" s="302"/>
      <c r="I514" s="302"/>
      <c r="J514" s="302"/>
    </row>
    <row r="515" spans="4:10">
      <c r="D515" s="586"/>
      <c r="E515" s="302"/>
      <c r="G515" s="302"/>
      <c r="H515" s="302"/>
      <c r="I515" s="302"/>
      <c r="J515" s="302"/>
    </row>
    <row r="516" spans="4:10">
      <c r="D516" s="586"/>
      <c r="E516" s="302"/>
      <c r="G516" s="302"/>
      <c r="H516" s="302"/>
      <c r="I516" s="302"/>
      <c r="J516" s="302"/>
    </row>
    <row r="517" spans="4:10">
      <c r="D517" s="109"/>
      <c r="E517" s="322"/>
      <c r="F517" s="323"/>
      <c r="G517" s="302"/>
      <c r="H517" s="109"/>
      <c r="I517" s="302"/>
      <c r="J517" s="302"/>
    </row>
    <row r="518" spans="4:10">
      <c r="D518" s="586"/>
      <c r="E518" s="302"/>
      <c r="G518" s="302"/>
      <c r="H518" s="324"/>
      <c r="I518" s="302"/>
      <c r="J518" s="302"/>
    </row>
    <row r="519" spans="4:10">
      <c r="D519" s="586"/>
      <c r="E519" s="302"/>
      <c r="G519" s="302"/>
      <c r="H519" s="324"/>
      <c r="I519" s="302"/>
      <c r="J519" s="302"/>
    </row>
    <row r="520" spans="4:10">
      <c r="D520" s="586"/>
      <c r="E520" s="302"/>
      <c r="G520" s="302"/>
      <c r="H520" s="324"/>
      <c r="I520" s="302"/>
      <c r="J520" s="302"/>
    </row>
    <row r="521" spans="4:10">
      <c r="D521" s="586"/>
      <c r="E521" s="302"/>
      <c r="G521" s="302"/>
      <c r="H521" s="324"/>
      <c r="I521" s="302"/>
      <c r="J521" s="302"/>
    </row>
    <row r="522" spans="4:10">
      <c r="D522" s="586"/>
      <c r="E522" s="302"/>
      <c r="G522" s="302"/>
      <c r="H522" s="324"/>
      <c r="I522" s="302"/>
      <c r="J522" s="109"/>
    </row>
    <row r="523" spans="4:10">
      <c r="D523" s="586"/>
      <c r="E523" s="302"/>
      <c r="G523" s="302"/>
      <c r="H523" s="324"/>
      <c r="I523" s="302"/>
      <c r="J523" s="302"/>
    </row>
    <row r="524" spans="4:10">
      <c r="D524" s="586"/>
      <c r="E524" s="302"/>
      <c r="G524" s="302"/>
      <c r="H524" s="324"/>
      <c r="I524" s="302"/>
      <c r="J524" s="302"/>
    </row>
    <row r="525" spans="4:10">
      <c r="D525" s="586"/>
      <c r="E525" s="302"/>
      <c r="G525" s="302"/>
      <c r="H525" s="324"/>
      <c r="I525" s="302"/>
      <c r="J525" s="302"/>
    </row>
    <row r="526" spans="4:10">
      <c r="D526" s="586"/>
      <c r="E526" s="302"/>
      <c r="G526" s="302"/>
      <c r="H526" s="324"/>
      <c r="I526" s="302"/>
      <c r="J526" s="302"/>
    </row>
    <row r="527" spans="4:10">
      <c r="D527" s="586"/>
      <c r="E527" s="302"/>
      <c r="G527" s="302"/>
      <c r="H527" s="324"/>
      <c r="I527" s="302"/>
      <c r="J527" s="302"/>
    </row>
    <row r="528" spans="4:10">
      <c r="D528" s="586"/>
      <c r="E528" s="302"/>
      <c r="G528" s="302"/>
      <c r="H528" s="324"/>
      <c r="I528" s="302"/>
      <c r="J528" s="302"/>
    </row>
    <row r="529" spans="4:10">
      <c r="D529" s="586"/>
      <c r="E529" s="302"/>
      <c r="G529" s="302"/>
      <c r="H529" s="324"/>
      <c r="I529" s="325"/>
      <c r="J529" s="325"/>
    </row>
    <row r="530" spans="4:10">
      <c r="D530" s="586"/>
      <c r="E530" s="302"/>
      <c r="G530" s="302"/>
      <c r="H530" s="324"/>
      <c r="I530" s="325"/>
      <c r="J530" s="325"/>
    </row>
    <row r="531" spans="4:10">
      <c r="D531" s="586"/>
      <c r="E531" s="302"/>
      <c r="G531" s="302"/>
      <c r="H531" s="324"/>
      <c r="I531" s="302"/>
      <c r="J531" s="302"/>
    </row>
    <row r="532" spans="4:10">
      <c r="D532" s="586"/>
      <c r="E532" s="302"/>
      <c r="G532" s="302"/>
      <c r="H532" s="324"/>
      <c r="I532" s="325"/>
      <c r="J532" s="325"/>
    </row>
    <row r="533" spans="4:10">
      <c r="D533" s="586"/>
      <c r="E533" s="302"/>
      <c r="G533" s="302"/>
      <c r="H533" s="324"/>
      <c r="I533" s="325"/>
      <c r="J533" s="325"/>
    </row>
    <row r="534" spans="4:10">
      <c r="D534" s="586"/>
      <c r="E534" s="302"/>
      <c r="G534" s="302"/>
      <c r="H534" s="324"/>
      <c r="I534" s="302"/>
      <c r="J534" s="109"/>
    </row>
    <row r="535" spans="4:10">
      <c r="D535" s="586"/>
      <c r="E535" s="302"/>
      <c r="G535" s="302"/>
      <c r="H535" s="324"/>
      <c r="I535" s="302"/>
      <c r="J535" s="302"/>
    </row>
    <row r="536" spans="4:10">
      <c r="D536" s="586"/>
      <c r="E536" s="302"/>
      <c r="G536" s="302"/>
      <c r="H536" s="324"/>
      <c r="I536" s="302"/>
      <c r="J536" s="302"/>
    </row>
    <row r="537" spans="4:10">
      <c r="D537" s="586"/>
      <c r="E537" s="302"/>
      <c r="G537" s="302"/>
      <c r="H537" s="324"/>
      <c r="I537" s="302"/>
      <c r="J537" s="302"/>
    </row>
    <row r="538" spans="4:10">
      <c r="D538" s="586"/>
      <c r="E538" s="302"/>
      <c r="G538" s="302"/>
      <c r="H538" s="324"/>
      <c r="I538" s="302"/>
      <c r="J538" s="302"/>
    </row>
    <row r="539" spans="4:10">
      <c r="D539" s="586"/>
      <c r="E539" s="302"/>
      <c r="G539" s="302"/>
      <c r="H539" s="324"/>
      <c r="I539" s="302"/>
      <c r="J539" s="302"/>
    </row>
    <row r="540" spans="4:10">
      <c r="D540" s="586"/>
      <c r="E540" s="302"/>
      <c r="G540" s="302"/>
      <c r="H540" s="324"/>
      <c r="I540" s="302"/>
      <c r="J540" s="302"/>
    </row>
    <row r="541" spans="4:10">
      <c r="D541" s="586"/>
      <c r="E541" s="302"/>
      <c r="G541" s="302"/>
      <c r="H541" s="324"/>
      <c r="I541" s="302"/>
      <c r="J541" s="302"/>
    </row>
    <row r="542" spans="4:10">
      <c r="D542" s="586"/>
      <c r="E542" s="302"/>
      <c r="G542" s="302"/>
      <c r="H542" s="324"/>
      <c r="I542" s="302"/>
      <c r="J542" s="302"/>
    </row>
    <row r="543" spans="4:10">
      <c r="D543" s="586"/>
      <c r="E543" s="302"/>
      <c r="G543" s="302"/>
      <c r="H543" s="324"/>
      <c r="I543" s="302"/>
      <c r="J543" s="302"/>
    </row>
    <row r="544" spans="4:10">
      <c r="D544" s="586"/>
      <c r="E544" s="302"/>
      <c r="G544" s="302"/>
      <c r="H544" s="324"/>
      <c r="I544" s="302"/>
      <c r="J544" s="302"/>
    </row>
    <row r="545" spans="4:10">
      <c r="D545" s="302"/>
      <c r="E545" s="302"/>
      <c r="G545" s="302"/>
      <c r="H545" s="324"/>
      <c r="I545" s="302"/>
      <c r="J545" s="302"/>
    </row>
    <row r="546" spans="4:10">
      <c r="D546" s="109"/>
      <c r="E546" s="322"/>
      <c r="F546" s="323"/>
      <c r="G546" s="302"/>
      <c r="H546" s="109"/>
      <c r="I546" s="302"/>
      <c r="J546" s="109"/>
    </row>
    <row r="547" spans="4:10">
      <c r="D547" s="588"/>
      <c r="E547" s="325"/>
      <c r="F547" s="325"/>
      <c r="G547" s="302"/>
      <c r="H547" s="587"/>
      <c r="I547" s="302"/>
      <c r="J547" s="302"/>
    </row>
    <row r="548" spans="4:10">
      <c r="D548" s="588"/>
      <c r="E548" s="325"/>
      <c r="F548" s="325"/>
      <c r="G548" s="302"/>
      <c r="H548" s="587"/>
      <c r="I548" s="302"/>
      <c r="J548" s="302"/>
    </row>
    <row r="549" spans="4:10">
      <c r="D549" s="588"/>
      <c r="E549" s="325"/>
      <c r="F549" s="325"/>
      <c r="G549" s="302"/>
      <c r="H549" s="587"/>
      <c r="I549" s="302"/>
      <c r="J549" s="302"/>
    </row>
    <row r="550" spans="4:10">
      <c r="D550" s="588"/>
      <c r="E550" s="325"/>
      <c r="F550" s="325"/>
      <c r="G550" s="302"/>
      <c r="H550" s="587"/>
      <c r="I550" s="302"/>
      <c r="J550" s="302"/>
    </row>
    <row r="551" spans="4:10">
      <c r="D551" s="588"/>
      <c r="E551" s="325"/>
      <c r="F551" s="325"/>
      <c r="G551" s="302"/>
      <c r="H551" s="587"/>
      <c r="I551" s="302"/>
      <c r="J551" s="302"/>
    </row>
    <row r="552" spans="4:10">
      <c r="D552" s="588"/>
      <c r="E552" s="325"/>
      <c r="F552" s="325"/>
      <c r="G552" s="302"/>
      <c r="H552" s="587"/>
      <c r="I552" s="302"/>
      <c r="J552" s="302"/>
    </row>
    <row r="553" spans="4:10">
      <c r="D553" s="588"/>
      <c r="E553" s="325"/>
      <c r="F553" s="325"/>
      <c r="G553" s="302"/>
      <c r="H553" s="587"/>
      <c r="I553" s="302"/>
      <c r="J553" s="302"/>
    </row>
    <row r="554" spans="4:10">
      <c r="D554" s="588"/>
      <c r="E554" s="325"/>
      <c r="F554" s="325"/>
      <c r="G554" s="302"/>
      <c r="H554" s="587"/>
      <c r="I554" s="302"/>
      <c r="J554" s="302"/>
    </row>
    <row r="555" spans="4:10">
      <c r="D555" s="588"/>
      <c r="E555" s="325"/>
      <c r="F555" s="325"/>
      <c r="G555" s="302"/>
      <c r="H555" s="587"/>
      <c r="I555" s="302"/>
      <c r="J555" s="302"/>
    </row>
    <row r="556" spans="4:10">
      <c r="D556" s="588"/>
      <c r="E556" s="325"/>
      <c r="F556" s="325"/>
      <c r="G556" s="302"/>
      <c r="H556" s="587"/>
      <c r="I556" s="302"/>
      <c r="J556" s="302"/>
    </row>
    <row r="557" spans="4:10">
      <c r="D557" s="588"/>
      <c r="E557" s="325"/>
      <c r="F557" s="325"/>
      <c r="G557" s="302"/>
      <c r="H557" s="587"/>
      <c r="I557" s="302"/>
      <c r="J557" s="302"/>
    </row>
    <row r="558" spans="4:10">
      <c r="D558" s="588"/>
      <c r="E558" s="325"/>
      <c r="F558" s="325"/>
      <c r="G558" s="302"/>
      <c r="H558" s="587"/>
      <c r="I558" s="302"/>
      <c r="J558" s="302"/>
    </row>
    <row r="559" spans="4:10">
      <c r="D559" s="588"/>
      <c r="E559" s="325"/>
      <c r="F559" s="325"/>
      <c r="G559" s="302"/>
      <c r="H559" s="587"/>
      <c r="I559" s="302"/>
      <c r="J559" s="302"/>
    </row>
    <row r="560" spans="4:10">
      <c r="D560" s="588"/>
      <c r="E560" s="325"/>
      <c r="F560" s="325"/>
      <c r="G560" s="302"/>
      <c r="H560" s="587"/>
      <c r="I560" s="302"/>
      <c r="J560" s="302"/>
    </row>
    <row r="561" spans="4:10">
      <c r="D561" s="586"/>
      <c r="E561" s="302"/>
      <c r="G561" s="302"/>
      <c r="H561" s="587"/>
      <c r="I561" s="302"/>
      <c r="J561" s="302"/>
    </row>
    <row r="562" spans="4:10">
      <c r="D562" s="586"/>
      <c r="E562" s="302"/>
      <c r="F562" s="325"/>
      <c r="G562" s="302"/>
      <c r="H562" s="587"/>
      <c r="I562" s="302"/>
      <c r="J562" s="302"/>
    </row>
    <row r="563" spans="4:10">
      <c r="D563" s="586"/>
      <c r="E563" s="302"/>
      <c r="F563" s="325"/>
      <c r="G563" s="302"/>
      <c r="H563" s="587"/>
      <c r="I563" s="302"/>
      <c r="J563" s="302"/>
    </row>
    <row r="564" spans="4:10">
      <c r="D564" s="586"/>
      <c r="E564" s="302"/>
      <c r="F564" s="325"/>
      <c r="G564" s="302"/>
      <c r="H564" s="587"/>
      <c r="I564" s="302"/>
      <c r="J564" s="302"/>
    </row>
    <row r="565" spans="4:10">
      <c r="D565" s="586"/>
      <c r="E565" s="302"/>
      <c r="F565" s="325"/>
      <c r="G565" s="302"/>
      <c r="H565" s="587"/>
      <c r="I565" s="302"/>
      <c r="J565" s="302"/>
    </row>
    <row r="566" spans="4:10">
      <c r="D566" s="109"/>
      <c r="E566" s="322"/>
      <c r="F566" s="323"/>
      <c r="G566" s="302"/>
      <c r="H566" s="109"/>
      <c r="I566" s="302"/>
      <c r="J566" s="302"/>
    </row>
    <row r="567" spans="4:10">
      <c r="D567" s="586"/>
      <c r="E567" s="302"/>
      <c r="F567" s="325"/>
      <c r="G567" s="302"/>
      <c r="H567" s="326"/>
      <c r="I567" s="302"/>
      <c r="J567" s="302"/>
    </row>
    <row r="568" spans="4:10">
      <c r="D568" s="586"/>
      <c r="E568" s="302"/>
      <c r="F568" s="325"/>
      <c r="G568" s="302"/>
      <c r="H568" s="326"/>
      <c r="I568" s="302"/>
      <c r="J568" s="302"/>
    </row>
    <row r="569" spans="4:10">
      <c r="D569" s="586"/>
      <c r="E569" s="302"/>
      <c r="F569" s="325"/>
      <c r="G569" s="302"/>
      <c r="H569" s="326"/>
      <c r="I569" s="302"/>
      <c r="J569" s="302"/>
    </row>
    <row r="570" spans="4:10">
      <c r="D570" s="586"/>
      <c r="E570" s="302"/>
      <c r="F570" s="325"/>
      <c r="G570" s="302"/>
      <c r="H570" s="326"/>
      <c r="I570" s="302"/>
      <c r="J570" s="302"/>
    </row>
    <row r="571" spans="4:10">
      <c r="D571" s="586"/>
      <c r="E571" s="302"/>
      <c r="F571" s="325"/>
      <c r="G571" s="302"/>
      <c r="H571" s="326"/>
      <c r="I571" s="302"/>
      <c r="J571" s="302"/>
    </row>
    <row r="572" spans="4:10">
      <c r="D572" s="586"/>
      <c r="E572" s="302"/>
      <c r="F572" s="325"/>
      <c r="G572" s="302"/>
      <c r="H572" s="326"/>
      <c r="I572" s="302"/>
      <c r="J572" s="302"/>
    </row>
    <row r="573" spans="4:10">
      <c r="D573" s="586"/>
      <c r="E573" s="302"/>
      <c r="F573" s="325"/>
      <c r="G573" s="302"/>
      <c r="H573" s="326"/>
      <c r="I573" s="302"/>
      <c r="J573" s="302"/>
    </row>
    <row r="574" spans="4:10">
      <c r="D574" s="586"/>
      <c r="E574" s="302"/>
      <c r="F574" s="325"/>
      <c r="G574" s="302"/>
      <c r="H574" s="326"/>
      <c r="I574" s="302"/>
      <c r="J574" s="302"/>
    </row>
    <row r="575" spans="4:10">
      <c r="D575" s="586"/>
      <c r="E575" s="302"/>
      <c r="F575" s="325"/>
      <c r="G575" s="302"/>
      <c r="H575" s="326"/>
      <c r="I575" s="302"/>
      <c r="J575" s="109"/>
    </row>
    <row r="576" spans="4:10">
      <c r="D576" s="586"/>
      <c r="E576" s="302"/>
      <c r="F576" s="325"/>
      <c r="G576" s="302"/>
      <c r="H576" s="326"/>
      <c r="I576" s="302"/>
      <c r="J576" s="302"/>
    </row>
    <row r="577" spans="4:10">
      <c r="D577" s="586"/>
      <c r="E577" s="302"/>
      <c r="G577" s="302"/>
      <c r="H577" s="326"/>
      <c r="I577" s="302"/>
      <c r="J577" s="302"/>
    </row>
    <row r="578" spans="4:10">
      <c r="D578" s="586"/>
      <c r="E578" s="302"/>
      <c r="G578" s="302"/>
      <c r="H578" s="326"/>
      <c r="I578" s="302"/>
      <c r="J578" s="302"/>
    </row>
    <row r="579" spans="4:10">
      <c r="D579" s="586"/>
      <c r="E579" s="302"/>
      <c r="G579" s="302"/>
      <c r="H579" s="326"/>
      <c r="I579" s="302"/>
      <c r="J579" s="302"/>
    </row>
    <row r="580" spans="4:10">
      <c r="D580" s="586"/>
      <c r="E580" s="302"/>
      <c r="G580" s="302"/>
      <c r="H580" s="326"/>
      <c r="I580" s="302"/>
      <c r="J580" s="302"/>
    </row>
    <row r="581" spans="4:10">
      <c r="D581" s="586"/>
      <c r="E581" s="302"/>
      <c r="G581" s="302"/>
      <c r="H581" s="326"/>
      <c r="I581" s="302"/>
      <c r="J581" s="302"/>
    </row>
    <row r="582" spans="4:10">
      <c r="D582" s="586"/>
      <c r="E582" s="302"/>
      <c r="F582" s="325"/>
      <c r="G582" s="302"/>
      <c r="H582" s="326"/>
      <c r="I582" s="302"/>
      <c r="J582" s="302"/>
    </row>
    <row r="583" spans="4:10">
      <c r="D583" s="586"/>
      <c r="E583" s="302"/>
      <c r="F583" s="325"/>
      <c r="G583" s="302"/>
      <c r="H583" s="326"/>
      <c r="I583" s="302"/>
      <c r="J583" s="302"/>
    </row>
    <row r="584" spans="4:10">
      <c r="D584" s="586"/>
      <c r="E584" s="302"/>
      <c r="F584" s="325"/>
      <c r="G584" s="302"/>
      <c r="H584" s="326"/>
      <c r="I584" s="302"/>
      <c r="J584" s="302"/>
    </row>
    <row r="585" spans="4:10">
      <c r="D585" s="586"/>
      <c r="E585" s="302"/>
      <c r="F585" s="325"/>
      <c r="G585" s="302"/>
      <c r="H585" s="326"/>
      <c r="I585" s="302"/>
      <c r="J585" s="302"/>
    </row>
    <row r="586" spans="4:10">
      <c r="D586" s="586"/>
      <c r="E586" s="302"/>
      <c r="F586" s="325"/>
      <c r="G586" s="302"/>
      <c r="H586" s="326"/>
      <c r="I586" s="302"/>
      <c r="J586" s="302"/>
    </row>
    <row r="587" spans="4:10">
      <c r="D587" s="586"/>
      <c r="E587" s="302"/>
      <c r="F587" s="325"/>
      <c r="G587" s="302"/>
      <c r="H587" s="326"/>
      <c r="I587" s="302"/>
      <c r="J587" s="302"/>
    </row>
    <row r="588" spans="4:10">
      <c r="D588" s="302"/>
      <c r="E588" s="302"/>
      <c r="F588" s="325"/>
      <c r="G588" s="302"/>
      <c r="H588" s="326"/>
      <c r="I588" s="302"/>
      <c r="J588" s="302"/>
    </row>
    <row r="589" spans="4:10">
      <c r="D589" s="586"/>
      <c r="E589" s="302"/>
      <c r="F589" s="325"/>
      <c r="G589" s="302"/>
      <c r="H589" s="326"/>
      <c r="I589" s="302"/>
      <c r="J589" s="302"/>
    </row>
    <row r="590" spans="4:10">
      <c r="D590" s="586"/>
      <c r="E590" s="302"/>
      <c r="F590" s="325"/>
      <c r="G590" s="302"/>
      <c r="H590" s="326"/>
      <c r="I590" s="302"/>
      <c r="J590" s="302"/>
    </row>
    <row r="591" spans="4:10">
      <c r="D591" s="586"/>
      <c r="E591" s="302"/>
      <c r="F591" s="325"/>
      <c r="G591" s="302"/>
      <c r="H591" s="326"/>
      <c r="I591" s="302"/>
      <c r="J591" s="302"/>
    </row>
    <row r="592" spans="4:10">
      <c r="D592" s="302"/>
      <c r="E592" s="302"/>
      <c r="F592" s="325"/>
      <c r="G592" s="302"/>
      <c r="H592" s="326"/>
      <c r="I592" s="302"/>
      <c r="J592" s="302"/>
    </row>
    <row r="593" spans="4:10">
      <c r="D593" s="302"/>
      <c r="E593" s="302"/>
      <c r="F593" s="325"/>
      <c r="G593" s="302"/>
      <c r="H593" s="326"/>
      <c r="I593" s="302"/>
      <c r="J593" s="302"/>
    </row>
    <row r="594" spans="4:10">
      <c r="D594" s="109"/>
      <c r="E594" s="322"/>
      <c r="F594" s="323"/>
      <c r="G594" s="302"/>
      <c r="H594" s="109"/>
      <c r="I594" s="302"/>
      <c r="J594" s="302"/>
    </row>
    <row r="595" spans="4:10">
      <c r="D595" s="586"/>
      <c r="E595" s="302"/>
      <c r="G595" s="302"/>
      <c r="H595" s="326"/>
      <c r="I595" s="302"/>
      <c r="J595" s="109"/>
    </row>
    <row r="596" spans="4:10">
      <c r="D596" s="586"/>
      <c r="E596" s="302"/>
      <c r="G596" s="302"/>
      <c r="H596" s="326"/>
      <c r="I596" s="302"/>
      <c r="J596" s="302"/>
    </row>
    <row r="597" spans="4:10">
      <c r="D597" s="586"/>
      <c r="E597" s="302"/>
      <c r="G597" s="302"/>
      <c r="H597" s="326"/>
      <c r="I597" s="302"/>
      <c r="J597" s="302"/>
    </row>
    <row r="598" spans="4:10">
      <c r="D598" s="301"/>
      <c r="E598" s="302"/>
      <c r="G598" s="302"/>
      <c r="H598" s="326"/>
      <c r="I598" s="302"/>
      <c r="J598" s="302"/>
    </row>
    <row r="599" spans="4:10">
      <c r="D599" s="301"/>
      <c r="E599" s="302"/>
      <c r="G599" s="302"/>
      <c r="H599" s="326"/>
      <c r="I599" s="302"/>
      <c r="J599" s="302"/>
    </row>
    <row r="600" spans="4:10">
      <c r="D600" s="301"/>
      <c r="E600" s="302"/>
      <c r="G600" s="302"/>
      <c r="H600" s="326"/>
      <c r="I600" s="302"/>
      <c r="J600" s="302"/>
    </row>
    <row r="601" spans="4:10">
      <c r="D601" s="588"/>
      <c r="E601" s="325"/>
      <c r="F601" s="325"/>
      <c r="G601" s="325"/>
      <c r="H601" s="326"/>
      <c r="I601" s="302"/>
      <c r="J601" s="302"/>
    </row>
    <row r="602" spans="4:10">
      <c r="D602" s="588"/>
      <c r="E602" s="325"/>
      <c r="F602" s="325"/>
      <c r="G602" s="325"/>
      <c r="H602" s="326"/>
      <c r="I602" s="302"/>
      <c r="J602" s="302"/>
    </row>
    <row r="603" spans="4:10">
      <c r="D603" s="302"/>
      <c r="E603" s="302"/>
      <c r="G603" s="302"/>
      <c r="H603" s="326"/>
      <c r="I603" s="302"/>
      <c r="J603" s="302"/>
    </row>
    <row r="604" spans="4:10">
      <c r="D604" s="325"/>
      <c r="E604" s="325"/>
      <c r="F604" s="325"/>
      <c r="G604" s="325"/>
      <c r="H604" s="326"/>
      <c r="I604" s="302"/>
      <c r="J604" s="302"/>
    </row>
    <row r="605" spans="4:10">
      <c r="D605" s="325"/>
      <c r="E605" s="325"/>
      <c r="F605" s="325"/>
      <c r="G605" s="325"/>
      <c r="H605" s="326"/>
      <c r="I605" s="302"/>
      <c r="J605" s="302"/>
    </row>
    <row r="606" spans="4:10">
      <c r="D606" s="109"/>
      <c r="E606" s="322"/>
      <c r="F606" s="323"/>
      <c r="G606" s="302"/>
      <c r="H606" s="109"/>
      <c r="I606" s="302"/>
      <c r="J606" s="302"/>
    </row>
    <row r="607" spans="4:10">
      <c r="D607" s="586"/>
      <c r="E607" s="302"/>
      <c r="G607" s="302"/>
      <c r="H607" s="324"/>
      <c r="I607" s="302"/>
      <c r="J607" s="109"/>
    </row>
    <row r="608" spans="4:10">
      <c r="D608" s="586"/>
      <c r="E608" s="302"/>
      <c r="G608" s="302"/>
      <c r="H608" s="324"/>
      <c r="I608" s="302"/>
      <c r="J608" s="302"/>
    </row>
    <row r="609" spans="4:10">
      <c r="D609" s="586"/>
      <c r="E609" s="302"/>
      <c r="G609" s="302"/>
      <c r="H609" s="324"/>
      <c r="I609" s="302"/>
      <c r="J609" s="302"/>
    </row>
    <row r="610" spans="4:10">
      <c r="D610" s="586"/>
      <c r="E610" s="302"/>
      <c r="G610" s="302"/>
      <c r="H610" s="324"/>
      <c r="I610" s="302"/>
      <c r="J610" s="302"/>
    </row>
    <row r="611" spans="4:10">
      <c r="D611" s="586"/>
      <c r="E611" s="302"/>
      <c r="G611" s="302"/>
      <c r="H611" s="324"/>
      <c r="I611" s="302"/>
      <c r="J611" s="302"/>
    </row>
    <row r="612" spans="4:10">
      <c r="D612" s="586"/>
      <c r="E612" s="302"/>
      <c r="G612" s="302"/>
      <c r="H612" s="324"/>
      <c r="I612" s="302"/>
      <c r="J612" s="302"/>
    </row>
    <row r="613" spans="4:10">
      <c r="D613" s="586"/>
      <c r="E613" s="302"/>
      <c r="G613" s="302"/>
      <c r="H613" s="324"/>
      <c r="I613" s="302"/>
      <c r="J613" s="302"/>
    </row>
    <row r="614" spans="4:10">
      <c r="D614" s="586"/>
      <c r="E614" s="302"/>
      <c r="G614" s="302"/>
      <c r="H614" s="324"/>
      <c r="I614" s="302"/>
      <c r="J614" s="302"/>
    </row>
    <row r="615" spans="4:10">
      <c r="D615" s="586"/>
      <c r="E615" s="302"/>
      <c r="G615" s="302"/>
      <c r="H615" s="324"/>
      <c r="I615" s="302"/>
      <c r="J615" s="302"/>
    </row>
    <row r="616" spans="4:10">
      <c r="D616" s="586"/>
      <c r="E616" s="302"/>
      <c r="G616" s="302"/>
      <c r="H616" s="324"/>
      <c r="I616" s="302"/>
      <c r="J616" s="302"/>
    </row>
    <row r="617" spans="4:10">
      <c r="D617" s="586"/>
      <c r="E617" s="302"/>
      <c r="G617" s="302"/>
      <c r="H617" s="324"/>
      <c r="I617" s="325"/>
      <c r="J617" s="325"/>
    </row>
    <row r="618" spans="4:10">
      <c r="D618" s="109"/>
      <c r="E618" s="322"/>
      <c r="F618" s="323"/>
      <c r="G618" s="302"/>
      <c r="H618" s="109"/>
      <c r="I618" s="302"/>
      <c r="J618" s="302"/>
    </row>
    <row r="619" spans="4:10">
      <c r="D619" s="588"/>
      <c r="E619" s="325"/>
      <c r="F619" s="325"/>
      <c r="G619" s="302"/>
      <c r="H619" s="325"/>
      <c r="I619" s="302"/>
      <c r="J619" s="302"/>
    </row>
    <row r="620" spans="4:10">
      <c r="D620" s="588"/>
      <c r="E620" s="325"/>
      <c r="F620" s="325"/>
      <c r="G620" s="302"/>
      <c r="H620" s="325"/>
      <c r="I620" s="302"/>
      <c r="J620" s="302"/>
    </row>
    <row r="621" spans="4:10">
      <c r="D621" s="588"/>
      <c r="E621" s="325"/>
      <c r="F621" s="325"/>
      <c r="G621" s="302"/>
      <c r="H621" s="325"/>
      <c r="I621" s="302"/>
      <c r="J621" s="302"/>
    </row>
    <row r="622" spans="4:10">
      <c r="D622" s="588"/>
      <c r="E622" s="325"/>
      <c r="F622" s="325"/>
      <c r="G622" s="302"/>
      <c r="H622" s="325"/>
      <c r="I622" s="302"/>
      <c r="J622" s="302"/>
    </row>
    <row r="623" spans="4:10">
      <c r="D623" s="588"/>
      <c r="E623" s="325"/>
      <c r="F623" s="325"/>
      <c r="G623" s="302"/>
      <c r="H623" s="325"/>
      <c r="I623" s="302"/>
      <c r="J623" s="109"/>
    </row>
    <row r="624" spans="4:10">
      <c r="D624" s="588"/>
      <c r="E624" s="325"/>
      <c r="F624" s="325"/>
      <c r="G624" s="302"/>
      <c r="H624" s="325"/>
      <c r="I624" s="325"/>
      <c r="J624" s="325"/>
    </row>
    <row r="625" spans="4:10">
      <c r="D625" s="325"/>
      <c r="E625" s="325"/>
      <c r="F625" s="325"/>
      <c r="G625" s="302"/>
      <c r="H625" s="325"/>
      <c r="I625" s="325"/>
      <c r="J625" s="325"/>
    </row>
    <row r="626" spans="4:10">
      <c r="D626" s="588"/>
      <c r="E626" s="325"/>
      <c r="F626" s="325"/>
      <c r="G626" s="302"/>
      <c r="H626" s="325"/>
      <c r="I626" s="325"/>
      <c r="J626" s="325"/>
    </row>
    <row r="627" spans="4:10">
      <c r="D627" s="588"/>
      <c r="E627" s="325"/>
      <c r="F627" s="325"/>
      <c r="G627" s="302"/>
      <c r="H627" s="325"/>
      <c r="I627" s="325"/>
      <c r="J627" s="325"/>
    </row>
    <row r="628" spans="4:10">
      <c r="D628" s="588"/>
      <c r="E628" s="325"/>
      <c r="F628" s="325"/>
      <c r="G628" s="302"/>
      <c r="H628" s="325"/>
      <c r="I628" s="325"/>
      <c r="J628" s="325"/>
    </row>
    <row r="629" spans="4:10">
      <c r="D629" s="588"/>
      <c r="E629" s="325"/>
      <c r="F629" s="325"/>
      <c r="G629" s="302"/>
      <c r="H629" s="325"/>
      <c r="I629" s="325"/>
      <c r="J629" s="325"/>
    </row>
    <row r="630" spans="4:10">
      <c r="D630" s="588"/>
      <c r="E630" s="325"/>
      <c r="F630" s="325"/>
      <c r="G630" s="302"/>
      <c r="H630" s="325"/>
      <c r="I630" s="325"/>
      <c r="J630" s="325"/>
    </row>
    <row r="631" spans="4:10">
      <c r="D631" s="588"/>
      <c r="E631" s="325"/>
      <c r="F631" s="325"/>
      <c r="G631" s="302"/>
      <c r="H631" s="325"/>
      <c r="I631" s="325"/>
      <c r="J631" s="325"/>
    </row>
    <row r="632" spans="4:10">
      <c r="D632" s="588"/>
      <c r="E632" s="325"/>
      <c r="F632" s="325"/>
      <c r="G632" s="302"/>
      <c r="H632" s="325"/>
      <c r="I632" s="325"/>
      <c r="J632" s="325"/>
    </row>
    <row r="633" spans="4:10">
      <c r="D633" s="588"/>
      <c r="E633" s="325"/>
      <c r="F633" s="325"/>
      <c r="G633" s="302"/>
      <c r="H633" s="325"/>
      <c r="I633" s="302"/>
      <c r="J633" s="109"/>
    </row>
    <row r="634" spans="4:10">
      <c r="D634" s="588"/>
      <c r="E634" s="325"/>
      <c r="F634" s="325"/>
      <c r="G634" s="302"/>
      <c r="H634" s="325"/>
      <c r="I634" s="302"/>
      <c r="J634" s="302"/>
    </row>
    <row r="635" spans="4:10">
      <c r="D635" s="588"/>
      <c r="E635" s="325"/>
      <c r="F635" s="325"/>
      <c r="G635" s="302"/>
      <c r="H635" s="325"/>
      <c r="I635" s="302"/>
      <c r="J635" s="302"/>
    </row>
    <row r="636" spans="4:10">
      <c r="D636" s="588"/>
      <c r="E636" s="325"/>
      <c r="F636" s="325"/>
      <c r="G636" s="302"/>
      <c r="H636" s="325"/>
      <c r="I636" s="302"/>
      <c r="J636" s="302"/>
    </row>
    <row r="637" spans="4:10">
      <c r="D637" s="588"/>
      <c r="E637" s="325"/>
      <c r="F637" s="325"/>
      <c r="G637" s="302"/>
      <c r="H637" s="325"/>
      <c r="I637" s="302"/>
      <c r="J637" s="302"/>
    </row>
    <row r="638" spans="4:10">
      <c r="D638" s="588"/>
      <c r="E638" s="325"/>
      <c r="F638" s="325"/>
      <c r="G638" s="302"/>
      <c r="H638" s="325"/>
      <c r="I638" s="302"/>
      <c r="J638" s="302"/>
    </row>
    <row r="639" spans="4:10">
      <c r="D639" s="588"/>
      <c r="E639" s="325"/>
      <c r="F639" s="325"/>
      <c r="G639" s="302"/>
      <c r="H639" s="325"/>
      <c r="I639" s="302"/>
      <c r="J639" s="302"/>
    </row>
    <row r="640" spans="4:10">
      <c r="D640" s="588"/>
      <c r="E640" s="325"/>
      <c r="F640" s="325"/>
      <c r="G640" s="302"/>
      <c r="H640" s="325"/>
      <c r="I640" s="302"/>
      <c r="J640" s="302"/>
    </row>
    <row r="641" spans="4:10">
      <c r="D641" s="588"/>
      <c r="E641" s="325"/>
      <c r="F641" s="325"/>
      <c r="G641" s="302"/>
      <c r="H641" s="325"/>
      <c r="I641" s="302"/>
      <c r="J641" s="302"/>
    </row>
    <row r="642" spans="4:10">
      <c r="D642" s="588"/>
      <c r="E642" s="325"/>
      <c r="F642" s="325"/>
      <c r="G642" s="302"/>
      <c r="H642" s="325"/>
      <c r="I642" s="302"/>
      <c r="J642" s="302"/>
    </row>
    <row r="643" spans="4:10">
      <c r="D643" s="588"/>
      <c r="E643" s="325"/>
      <c r="F643" s="325"/>
      <c r="G643" s="302"/>
      <c r="H643" s="325"/>
      <c r="I643" s="302"/>
      <c r="J643" s="302"/>
    </row>
    <row r="644" spans="4:10">
      <c r="D644" s="588"/>
      <c r="E644" s="325"/>
      <c r="F644" s="325"/>
      <c r="G644" s="302"/>
      <c r="H644" s="325"/>
      <c r="I644" s="302"/>
      <c r="J644" s="302"/>
    </row>
    <row r="645" spans="4:10">
      <c r="D645" s="588"/>
      <c r="E645" s="325"/>
      <c r="F645" s="325"/>
      <c r="G645" s="302"/>
      <c r="H645" s="325"/>
      <c r="I645" s="302"/>
      <c r="J645" s="302"/>
    </row>
    <row r="646" spans="4:10">
      <c r="D646" s="588"/>
      <c r="E646" s="325"/>
      <c r="F646" s="325"/>
      <c r="G646" s="302"/>
      <c r="H646" s="325"/>
      <c r="I646" s="302"/>
      <c r="J646" s="302"/>
    </row>
    <row r="647" spans="4:10">
      <c r="D647" s="109"/>
      <c r="E647" s="322"/>
      <c r="F647" s="323"/>
      <c r="G647" s="302"/>
      <c r="H647" s="109"/>
      <c r="I647" s="302"/>
      <c r="J647" s="302"/>
    </row>
    <row r="648" spans="4:10">
      <c r="D648" s="586"/>
      <c r="E648" s="302"/>
      <c r="G648" s="302"/>
      <c r="H648" s="324"/>
      <c r="I648" s="302"/>
      <c r="J648" s="302"/>
    </row>
    <row r="649" spans="4:10">
      <c r="D649" s="586"/>
      <c r="E649" s="302"/>
      <c r="G649" s="302"/>
      <c r="H649" s="324"/>
      <c r="I649" s="302"/>
      <c r="J649" s="109"/>
    </row>
    <row r="650" spans="4:10">
      <c r="D650" s="586"/>
      <c r="E650" s="302"/>
      <c r="G650" s="302"/>
      <c r="H650" s="324"/>
      <c r="I650" s="302"/>
      <c r="J650" s="302"/>
    </row>
    <row r="651" spans="4:10">
      <c r="D651" s="586"/>
      <c r="E651" s="302"/>
      <c r="G651" s="302"/>
      <c r="H651" s="324"/>
      <c r="I651" s="302"/>
      <c r="J651" s="302"/>
    </row>
    <row r="652" spans="4:10">
      <c r="D652" s="302"/>
      <c r="E652" s="302"/>
      <c r="G652" s="302"/>
      <c r="H652" s="324"/>
      <c r="I652" s="302"/>
      <c r="J652" s="302"/>
    </row>
    <row r="653" spans="4:10">
      <c r="D653" s="302"/>
      <c r="E653" s="302"/>
      <c r="G653" s="302"/>
      <c r="H653" s="324"/>
      <c r="I653" s="302"/>
      <c r="J653" s="302"/>
    </row>
    <row r="654" spans="4:10">
      <c r="D654" s="302"/>
      <c r="E654" s="302"/>
      <c r="G654" s="302"/>
      <c r="H654" s="324"/>
      <c r="I654" s="302"/>
      <c r="J654" s="302"/>
    </row>
    <row r="655" spans="4:10">
      <c r="D655" s="586"/>
      <c r="E655" s="302"/>
      <c r="G655" s="302"/>
      <c r="H655" s="324"/>
      <c r="I655" s="302"/>
      <c r="J655" s="302"/>
    </row>
    <row r="656" spans="4:10">
      <c r="D656" s="586"/>
      <c r="E656" s="302"/>
      <c r="G656" s="302"/>
      <c r="H656" s="324"/>
      <c r="I656" s="302"/>
      <c r="J656" s="302"/>
    </row>
    <row r="657" spans="4:10">
      <c r="D657" s="586"/>
      <c r="E657" s="302"/>
      <c r="G657" s="302"/>
      <c r="H657" s="324"/>
      <c r="I657" s="302"/>
      <c r="J657" s="302"/>
    </row>
    <row r="658" spans="4:10">
      <c r="D658" s="586"/>
      <c r="E658" s="302"/>
      <c r="G658" s="302"/>
      <c r="H658" s="324"/>
      <c r="I658" s="302"/>
      <c r="J658" s="302"/>
    </row>
    <row r="659" spans="4:10">
      <c r="D659" s="586"/>
      <c r="E659" s="302"/>
      <c r="G659" s="302"/>
      <c r="H659" s="324"/>
      <c r="I659" s="302"/>
      <c r="J659" s="302"/>
    </row>
    <row r="660" spans="4:10">
      <c r="D660" s="586"/>
      <c r="E660" s="302"/>
      <c r="G660" s="302"/>
      <c r="H660" s="324"/>
      <c r="I660" s="302"/>
      <c r="J660" s="302"/>
    </row>
    <row r="661" spans="4:10">
      <c r="D661" s="586"/>
      <c r="E661" s="302"/>
      <c r="G661" s="302"/>
      <c r="H661" s="324"/>
      <c r="I661" s="302"/>
      <c r="J661" s="302"/>
    </row>
    <row r="662" spans="4:10">
      <c r="D662" s="586"/>
      <c r="E662" s="302"/>
      <c r="G662" s="302"/>
      <c r="H662" s="324"/>
      <c r="I662" s="302"/>
      <c r="J662" s="302"/>
    </row>
    <row r="663" spans="4:10">
      <c r="D663" s="586"/>
      <c r="E663" s="302"/>
      <c r="G663" s="302"/>
      <c r="H663" s="324"/>
      <c r="I663" s="302"/>
      <c r="J663" s="302"/>
    </row>
    <row r="664" spans="4:10">
      <c r="D664" s="586"/>
      <c r="E664" s="302"/>
      <c r="G664" s="302"/>
      <c r="H664" s="324"/>
      <c r="I664" s="302"/>
      <c r="J664" s="302"/>
    </row>
    <row r="665" spans="4:10">
      <c r="D665" s="586"/>
      <c r="E665" s="302"/>
      <c r="G665" s="302"/>
      <c r="H665" s="324"/>
      <c r="I665" s="302"/>
      <c r="J665" s="302"/>
    </row>
    <row r="666" spans="4:10">
      <c r="D666" s="586"/>
      <c r="E666" s="302"/>
      <c r="G666" s="302"/>
      <c r="H666" s="324"/>
      <c r="I666" s="302"/>
      <c r="J666" s="302"/>
    </row>
    <row r="667" spans="4:10">
      <c r="D667" s="109"/>
      <c r="E667" s="322"/>
      <c r="F667" s="323"/>
      <c r="G667" s="302"/>
      <c r="H667" s="109"/>
      <c r="I667" s="302"/>
      <c r="J667" s="109"/>
    </row>
    <row r="668" spans="4:10">
      <c r="D668" s="586"/>
      <c r="E668" s="302"/>
      <c r="G668" s="302"/>
      <c r="H668" s="326"/>
      <c r="I668" s="302"/>
      <c r="J668" s="302"/>
    </row>
    <row r="669" spans="4:10">
      <c r="D669" s="586"/>
      <c r="E669" s="302"/>
      <c r="G669" s="302"/>
      <c r="H669" s="326"/>
      <c r="I669" s="302"/>
      <c r="J669" s="302"/>
    </row>
    <row r="670" spans="4:10">
      <c r="D670" s="586"/>
      <c r="E670" s="302"/>
      <c r="G670" s="302"/>
      <c r="H670" s="326"/>
      <c r="I670" s="302"/>
      <c r="J670" s="302"/>
    </row>
    <row r="671" spans="4:10">
      <c r="D671" s="586"/>
      <c r="E671" s="302"/>
      <c r="G671" s="302"/>
      <c r="H671" s="325"/>
      <c r="I671" s="302"/>
      <c r="J671" s="109"/>
    </row>
    <row r="672" spans="4:10">
      <c r="D672" s="586"/>
      <c r="E672" s="302"/>
      <c r="G672" s="302"/>
      <c r="H672" s="325"/>
      <c r="I672" s="302"/>
      <c r="J672" s="302"/>
    </row>
    <row r="673" spans="4:10">
      <c r="D673" s="588"/>
      <c r="E673" s="302"/>
      <c r="F673" s="325"/>
      <c r="G673" s="302"/>
      <c r="H673" s="325"/>
      <c r="I673" s="302"/>
      <c r="J673" s="302"/>
    </row>
    <row r="674" spans="4:10">
      <c r="D674" s="588"/>
      <c r="E674" s="302"/>
      <c r="F674" s="325"/>
      <c r="G674" s="302"/>
      <c r="H674" s="325"/>
      <c r="I674" s="302"/>
      <c r="J674" s="302"/>
    </row>
    <row r="675" spans="4:10">
      <c r="D675" s="586"/>
      <c r="E675" s="302"/>
      <c r="F675" s="325"/>
      <c r="G675" s="302"/>
      <c r="H675" s="325"/>
      <c r="I675" s="302"/>
      <c r="J675" s="302"/>
    </row>
    <row r="676" spans="4:10">
      <c r="D676" s="586"/>
      <c r="E676" s="302"/>
      <c r="F676" s="325"/>
      <c r="G676" s="302"/>
      <c r="H676" s="325"/>
      <c r="I676" s="302"/>
      <c r="J676" s="302"/>
    </row>
    <row r="677" spans="4:10">
      <c r="D677" s="586"/>
      <c r="E677" s="302"/>
      <c r="F677" s="325"/>
      <c r="G677" s="302"/>
      <c r="H677" s="325"/>
      <c r="I677" s="302"/>
      <c r="J677" s="302"/>
    </row>
    <row r="678" spans="4:10">
      <c r="D678" s="588"/>
      <c r="E678" s="325"/>
      <c r="F678" s="325"/>
      <c r="G678" s="302"/>
      <c r="H678" s="326"/>
      <c r="I678" s="302"/>
      <c r="J678" s="302"/>
    </row>
    <row r="679" spans="4:10">
      <c r="D679" s="109"/>
      <c r="E679" s="322"/>
      <c r="F679" s="323"/>
      <c r="G679" s="302"/>
      <c r="H679" s="109"/>
      <c r="I679" s="302"/>
      <c r="J679" s="302"/>
    </row>
    <row r="680" spans="4:10">
      <c r="D680" s="586"/>
      <c r="E680" s="302"/>
      <c r="G680" s="302"/>
      <c r="H680" s="302"/>
      <c r="I680" s="302"/>
      <c r="J680" s="302"/>
    </row>
    <row r="681" spans="4:10">
      <c r="D681" s="586"/>
      <c r="E681" s="302"/>
      <c r="G681" s="302"/>
      <c r="H681" s="302"/>
      <c r="I681" s="302"/>
      <c r="J681" s="109"/>
    </row>
    <row r="682" spans="4:10">
      <c r="D682" s="586"/>
      <c r="E682" s="302"/>
      <c r="G682" s="302"/>
      <c r="H682" s="302"/>
      <c r="I682" s="302"/>
      <c r="J682" s="302"/>
    </row>
    <row r="683" spans="4:10">
      <c r="D683" s="586"/>
      <c r="E683" s="302"/>
      <c r="G683" s="302"/>
      <c r="H683" s="302"/>
      <c r="I683" s="302"/>
      <c r="J683" s="302"/>
    </row>
    <row r="684" spans="4:10">
      <c r="D684" s="586"/>
      <c r="E684" s="302"/>
      <c r="G684" s="302"/>
      <c r="H684" s="302"/>
      <c r="I684" s="302"/>
      <c r="J684" s="302"/>
    </row>
    <row r="685" spans="4:10">
      <c r="D685" s="586"/>
      <c r="E685" s="302"/>
      <c r="G685" s="302"/>
      <c r="H685" s="302"/>
      <c r="I685" s="302"/>
      <c r="J685" s="109"/>
    </row>
    <row r="686" spans="4:10">
      <c r="D686" s="302"/>
      <c r="E686" s="302"/>
      <c r="G686" s="302"/>
      <c r="H686" s="302"/>
      <c r="I686" s="302"/>
      <c r="J686" s="302"/>
    </row>
    <row r="687" spans="4:10">
      <c r="D687" s="586"/>
      <c r="E687" s="302"/>
      <c r="G687" s="302"/>
      <c r="H687" s="302"/>
      <c r="I687" s="302"/>
      <c r="J687" s="302"/>
    </row>
    <row r="688" spans="4:10">
      <c r="D688" s="586"/>
      <c r="E688" s="302"/>
      <c r="G688" s="302"/>
      <c r="H688" s="302"/>
      <c r="I688" s="302"/>
      <c r="J688" s="302"/>
    </row>
    <row r="689" spans="4:10">
      <c r="D689" s="325"/>
      <c r="E689" s="325"/>
      <c r="F689" s="325"/>
      <c r="G689" s="325"/>
      <c r="H689" s="326"/>
      <c r="I689" s="302"/>
      <c r="J689" s="302"/>
    </row>
    <row r="690" spans="4:10">
      <c r="D690" s="302"/>
      <c r="E690" s="302"/>
      <c r="G690" s="302"/>
      <c r="H690" s="302"/>
      <c r="I690" s="302"/>
      <c r="J690" s="302"/>
    </row>
    <row r="691" spans="4:10">
      <c r="D691" s="586"/>
      <c r="E691" s="302"/>
      <c r="G691" s="302"/>
      <c r="H691" s="302"/>
      <c r="I691" s="302"/>
      <c r="J691" s="302"/>
    </row>
    <row r="692" spans="4:10">
      <c r="D692" s="586"/>
      <c r="E692" s="302"/>
      <c r="G692" s="302"/>
      <c r="H692" s="302"/>
      <c r="I692" s="302"/>
      <c r="J692" s="302"/>
    </row>
    <row r="693" spans="4:10">
      <c r="D693" s="586"/>
      <c r="E693" s="302"/>
      <c r="G693" s="302"/>
      <c r="H693" s="302"/>
      <c r="I693" s="302"/>
      <c r="J693" s="302"/>
    </row>
    <row r="694" spans="4:10">
      <c r="D694" s="302"/>
      <c r="E694" s="302"/>
      <c r="G694" s="302"/>
      <c r="H694" s="302"/>
      <c r="I694" s="302"/>
      <c r="J694" s="302"/>
    </row>
    <row r="695" spans="4:10">
      <c r="D695" s="109"/>
      <c r="E695" s="322"/>
      <c r="F695" s="323"/>
      <c r="G695" s="302"/>
      <c r="H695" s="109"/>
      <c r="I695" s="302"/>
      <c r="J695" s="302"/>
    </row>
    <row r="696" spans="4:10">
      <c r="D696" s="588"/>
      <c r="E696" s="325"/>
      <c r="F696" s="325"/>
      <c r="G696" s="325"/>
      <c r="H696" s="326"/>
      <c r="I696" s="302"/>
      <c r="J696" s="302"/>
    </row>
    <row r="697" spans="4:10">
      <c r="D697" s="588"/>
      <c r="E697" s="325"/>
      <c r="F697" s="325"/>
      <c r="G697" s="325"/>
      <c r="H697" s="326"/>
      <c r="I697" s="302"/>
      <c r="J697" s="302"/>
    </row>
    <row r="698" spans="4:10">
      <c r="D698" s="325"/>
      <c r="E698" s="325"/>
      <c r="F698" s="325"/>
      <c r="G698" s="325"/>
      <c r="H698" s="326"/>
      <c r="I698" s="302"/>
      <c r="J698" s="302"/>
    </row>
    <row r="699" spans="4:10">
      <c r="D699" s="325"/>
      <c r="E699" s="325"/>
      <c r="F699" s="325"/>
      <c r="G699" s="325"/>
      <c r="H699" s="326"/>
      <c r="I699" s="302"/>
      <c r="J699" s="109"/>
    </row>
    <row r="700" spans="4:10">
      <c r="D700" s="588"/>
      <c r="E700" s="325"/>
      <c r="F700" s="325"/>
      <c r="G700" s="325"/>
      <c r="H700" s="326"/>
      <c r="I700" s="302"/>
      <c r="J700" s="302"/>
    </row>
    <row r="701" spans="4:10">
      <c r="D701" s="588"/>
      <c r="E701" s="325"/>
      <c r="F701" s="325"/>
      <c r="G701" s="325"/>
      <c r="H701" s="326"/>
      <c r="I701" s="302"/>
      <c r="J701" s="302"/>
    </row>
    <row r="702" spans="4:10">
      <c r="D702" s="325"/>
      <c r="E702" s="325"/>
      <c r="F702" s="325"/>
      <c r="G702" s="325"/>
      <c r="H702" s="326"/>
      <c r="I702" s="302"/>
      <c r="J702" s="302"/>
    </row>
    <row r="703" spans="4:10">
      <c r="D703" s="588"/>
      <c r="E703" s="325"/>
      <c r="F703" s="325"/>
      <c r="G703" s="325"/>
      <c r="H703" s="326"/>
      <c r="I703" s="302"/>
      <c r="J703" s="302"/>
    </row>
    <row r="704" spans="4:10">
      <c r="D704" s="588"/>
      <c r="E704" s="325"/>
      <c r="F704" s="325"/>
      <c r="G704" s="325"/>
      <c r="H704" s="326"/>
      <c r="I704" s="302"/>
      <c r="J704" s="302"/>
    </row>
    <row r="705" spans="4:10">
      <c r="D705" s="109"/>
      <c r="E705" s="322"/>
      <c r="F705" s="323"/>
      <c r="G705" s="302"/>
      <c r="H705" s="109"/>
      <c r="I705" s="302"/>
      <c r="J705" s="302"/>
    </row>
    <row r="706" spans="4:10">
      <c r="D706" s="590"/>
      <c r="E706" s="308"/>
      <c r="G706" s="302"/>
      <c r="H706" s="326"/>
      <c r="I706" s="302"/>
      <c r="J706" s="302"/>
    </row>
    <row r="707" spans="4:10">
      <c r="D707" s="590"/>
      <c r="E707" s="308"/>
      <c r="G707" s="302"/>
      <c r="H707" s="326"/>
      <c r="I707" s="302"/>
      <c r="J707" s="302"/>
    </row>
    <row r="708" spans="4:10">
      <c r="D708" s="590"/>
      <c r="E708" s="308"/>
      <c r="G708" s="302"/>
      <c r="H708" s="326"/>
      <c r="I708" s="302"/>
      <c r="J708" s="302"/>
    </row>
    <row r="709" spans="4:10">
      <c r="D709" s="590"/>
      <c r="E709" s="308"/>
      <c r="G709" s="302"/>
      <c r="H709" s="326"/>
      <c r="I709" s="302"/>
      <c r="J709" s="302"/>
    </row>
    <row r="710" spans="4:10">
      <c r="D710" s="302"/>
      <c r="E710" s="302"/>
      <c r="F710" s="325"/>
      <c r="G710" s="302"/>
      <c r="H710" s="326"/>
      <c r="I710" s="302"/>
      <c r="J710" s="302"/>
    </row>
    <row r="711" spans="4:10">
      <c r="D711" s="302"/>
      <c r="E711" s="302"/>
      <c r="G711" s="302"/>
      <c r="H711" s="326"/>
      <c r="I711" s="302"/>
      <c r="J711" s="302"/>
    </row>
    <row r="712" spans="4:10">
      <c r="D712" s="302"/>
      <c r="E712" s="302"/>
      <c r="F712" s="325"/>
      <c r="G712" s="302"/>
      <c r="H712" s="326"/>
      <c r="I712" s="302"/>
      <c r="J712" s="302"/>
    </row>
    <row r="713" spans="4:10">
      <c r="D713" s="302"/>
      <c r="E713" s="302"/>
      <c r="G713" s="302"/>
      <c r="H713" s="326"/>
      <c r="I713" s="302"/>
      <c r="J713" s="302"/>
    </row>
    <row r="714" spans="4:10">
      <c r="D714" s="302"/>
      <c r="E714" s="302"/>
      <c r="F714" s="325"/>
      <c r="G714" s="302"/>
      <c r="H714" s="326"/>
      <c r="I714" s="302"/>
      <c r="J714" s="302"/>
    </row>
    <row r="715" spans="4:10">
      <c r="D715" s="586"/>
      <c r="E715" s="302"/>
      <c r="F715" s="325"/>
      <c r="G715" s="302"/>
      <c r="H715" s="326"/>
      <c r="I715" s="302"/>
      <c r="J715" s="302"/>
    </row>
    <row r="716" spans="4:10">
      <c r="D716" s="586"/>
      <c r="E716" s="302"/>
      <c r="G716" s="302"/>
      <c r="H716" s="326"/>
      <c r="I716" s="302"/>
      <c r="J716" s="302"/>
    </row>
    <row r="717" spans="4:10">
      <c r="D717" s="586"/>
      <c r="E717" s="302"/>
      <c r="F717" s="327"/>
      <c r="G717" s="302"/>
      <c r="H717" s="326"/>
      <c r="I717" s="302"/>
      <c r="J717" s="302"/>
    </row>
    <row r="718" spans="4:10">
      <c r="D718" s="586"/>
      <c r="E718" s="302"/>
      <c r="G718" s="302"/>
      <c r="H718" s="326"/>
      <c r="I718" s="302"/>
      <c r="J718" s="302"/>
    </row>
    <row r="719" spans="4:10">
      <c r="D719" s="586"/>
      <c r="E719" s="302"/>
      <c r="F719" s="325"/>
      <c r="G719" s="302"/>
      <c r="H719" s="326"/>
      <c r="I719" s="302"/>
      <c r="J719" s="302"/>
    </row>
    <row r="720" spans="4:10">
      <c r="D720" s="586"/>
      <c r="E720" s="302"/>
      <c r="G720" s="302"/>
      <c r="H720" s="326"/>
      <c r="I720" s="302"/>
      <c r="J720" s="302"/>
    </row>
    <row r="721" spans="4:10">
      <c r="D721" s="109"/>
      <c r="E721" s="322"/>
      <c r="F721" s="323"/>
      <c r="G721" s="302"/>
      <c r="H721" s="109"/>
      <c r="I721" s="302"/>
      <c r="J721" s="302"/>
    </row>
    <row r="722" spans="4:10">
      <c r="D722" s="586"/>
      <c r="E722" s="302"/>
      <c r="F722" s="325"/>
      <c r="G722" s="302"/>
      <c r="H722" s="328"/>
      <c r="I722" s="302"/>
      <c r="J722" s="302"/>
    </row>
    <row r="723" spans="4:10">
      <c r="D723" s="586"/>
      <c r="E723" s="302"/>
      <c r="F723" s="325"/>
      <c r="G723" s="302"/>
      <c r="H723" s="328"/>
      <c r="I723" s="302"/>
      <c r="J723" s="302"/>
    </row>
    <row r="724" spans="4:10">
      <c r="D724" s="586"/>
      <c r="E724" s="302"/>
      <c r="F724" s="325"/>
      <c r="G724" s="302"/>
      <c r="H724" s="328"/>
      <c r="I724" s="302"/>
      <c r="J724" s="302"/>
    </row>
    <row r="725" spans="4:10">
      <c r="D725" s="586"/>
      <c r="E725" s="302"/>
      <c r="F725" s="325"/>
      <c r="G725" s="302"/>
      <c r="H725" s="325"/>
      <c r="I725" s="302"/>
      <c r="J725" s="302"/>
    </row>
    <row r="726" spans="4:10">
      <c r="D726" s="586"/>
      <c r="E726" s="302"/>
      <c r="F726" s="325"/>
      <c r="G726" s="302"/>
      <c r="H726" s="325"/>
      <c r="I726" s="302"/>
      <c r="J726" s="109"/>
    </row>
    <row r="727" spans="4:10">
      <c r="D727" s="586"/>
      <c r="E727" s="302"/>
      <c r="F727" s="325"/>
      <c r="G727" s="302"/>
      <c r="H727" s="325"/>
      <c r="I727" s="302"/>
      <c r="J727" s="302"/>
    </row>
    <row r="728" spans="4:10">
      <c r="D728" s="586"/>
      <c r="E728" s="302"/>
      <c r="F728" s="325"/>
      <c r="G728" s="302"/>
      <c r="H728" s="329"/>
      <c r="I728" s="302"/>
      <c r="J728" s="302"/>
    </row>
    <row r="729" spans="4:10">
      <c r="D729" s="586"/>
      <c r="E729" s="302"/>
      <c r="F729" s="325"/>
      <c r="G729" s="302"/>
      <c r="H729" s="329"/>
      <c r="I729" s="302"/>
      <c r="J729" s="302"/>
    </row>
    <row r="730" spans="4:10">
      <c r="D730" s="586"/>
      <c r="E730" s="302"/>
      <c r="F730" s="325"/>
      <c r="G730" s="302"/>
      <c r="H730" s="325"/>
      <c r="I730" s="302"/>
      <c r="J730" s="302"/>
    </row>
    <row r="731" spans="4:10">
      <c r="D731" s="586"/>
      <c r="E731" s="302"/>
      <c r="F731" s="325"/>
      <c r="G731" s="302"/>
      <c r="H731" s="325"/>
      <c r="I731" s="302"/>
      <c r="J731" s="302"/>
    </row>
    <row r="732" spans="4:10">
      <c r="D732" s="586"/>
      <c r="E732" s="302"/>
      <c r="G732" s="302"/>
      <c r="H732" s="326"/>
      <c r="I732" s="302"/>
      <c r="J732" s="302"/>
    </row>
    <row r="733" spans="4:10">
      <c r="D733" s="586"/>
      <c r="E733" s="302"/>
      <c r="F733" s="325"/>
      <c r="G733" s="302"/>
      <c r="H733" s="326"/>
      <c r="I733" s="302"/>
      <c r="J733" s="302"/>
    </row>
    <row r="734" spans="4:10">
      <c r="D734" s="586"/>
      <c r="E734" s="302"/>
      <c r="F734" s="325"/>
      <c r="G734" s="302"/>
      <c r="H734" s="326"/>
      <c r="I734" s="302"/>
      <c r="J734" s="302"/>
    </row>
    <row r="735" spans="4:10">
      <c r="D735" s="586"/>
      <c r="E735" s="302"/>
      <c r="F735" s="325"/>
      <c r="G735" s="302"/>
      <c r="H735" s="325"/>
      <c r="I735" s="302"/>
      <c r="J735" s="109"/>
    </row>
    <row r="736" spans="4:10">
      <c r="D736" s="586"/>
      <c r="E736" s="302"/>
      <c r="F736" s="325"/>
      <c r="G736" s="302"/>
      <c r="H736" s="325"/>
      <c r="I736" s="302"/>
      <c r="J736" s="302"/>
    </row>
    <row r="737" spans="4:10">
      <c r="D737" s="586"/>
      <c r="E737" s="302"/>
      <c r="F737" s="325"/>
      <c r="G737" s="302"/>
      <c r="H737" s="325"/>
      <c r="I737" s="302"/>
      <c r="J737" s="302"/>
    </row>
    <row r="738" spans="4:10">
      <c r="D738" s="586"/>
      <c r="E738" s="302"/>
      <c r="F738" s="325"/>
      <c r="G738" s="302"/>
      <c r="H738" s="325"/>
      <c r="I738" s="302"/>
      <c r="J738" s="302"/>
    </row>
    <row r="739" spans="4:10">
      <c r="D739" s="109"/>
      <c r="E739" s="322"/>
      <c r="F739" s="323"/>
      <c r="G739" s="302"/>
      <c r="H739" s="109"/>
      <c r="I739" s="302"/>
      <c r="J739" s="302"/>
    </row>
    <row r="740" spans="4:10">
      <c r="D740" s="586"/>
      <c r="E740" s="302"/>
      <c r="G740" s="302"/>
      <c r="H740" s="302"/>
      <c r="I740" s="302"/>
      <c r="J740" s="302"/>
    </row>
    <row r="741" spans="4:10">
      <c r="D741" s="586"/>
      <c r="E741" s="302"/>
      <c r="G741" s="302"/>
      <c r="H741" s="302"/>
      <c r="I741" s="302"/>
      <c r="J741" s="302"/>
    </row>
    <row r="742" spans="4:10">
      <c r="D742" s="586"/>
      <c r="E742" s="302"/>
      <c r="G742" s="302"/>
      <c r="H742" s="302"/>
      <c r="I742" s="302"/>
      <c r="J742" s="302"/>
    </row>
    <row r="743" spans="4:10">
      <c r="D743" s="109"/>
      <c r="E743" s="322"/>
      <c r="F743" s="323"/>
      <c r="G743" s="302"/>
      <c r="H743" s="109"/>
      <c r="I743" s="302"/>
      <c r="J743" s="302"/>
    </row>
    <row r="744" spans="4:10">
      <c r="D744" s="586"/>
      <c r="E744" s="302"/>
      <c r="G744" s="302"/>
      <c r="H744" s="326"/>
      <c r="I744" s="302"/>
      <c r="J744" s="302"/>
    </row>
    <row r="745" spans="4:10">
      <c r="D745" s="586"/>
      <c r="E745" s="302"/>
      <c r="F745" s="325"/>
      <c r="G745" s="302"/>
      <c r="H745" s="326"/>
      <c r="I745" s="302"/>
      <c r="J745" s="302"/>
    </row>
    <row r="746" spans="4:10">
      <c r="D746" s="586"/>
      <c r="E746" s="302"/>
      <c r="F746" s="325"/>
      <c r="G746" s="302"/>
      <c r="H746" s="326"/>
      <c r="I746" s="302"/>
      <c r="J746" s="302"/>
    </row>
    <row r="747" spans="4:10">
      <c r="D747" s="586"/>
      <c r="E747" s="302"/>
      <c r="F747" s="325"/>
      <c r="G747" s="302"/>
      <c r="H747" s="326"/>
      <c r="I747" s="302"/>
      <c r="J747" s="302"/>
    </row>
    <row r="748" spans="4:10">
      <c r="D748" s="302"/>
      <c r="E748" s="302"/>
      <c r="G748" s="302"/>
      <c r="H748" s="326"/>
      <c r="I748" s="302"/>
      <c r="J748" s="302"/>
    </row>
    <row r="749" spans="4:10">
      <c r="D749" s="586"/>
      <c r="E749" s="302"/>
      <c r="G749" s="302"/>
      <c r="H749" s="326"/>
      <c r="I749" s="302"/>
      <c r="J749" s="302"/>
    </row>
    <row r="750" spans="4:10">
      <c r="D750" s="586"/>
      <c r="E750" s="302"/>
      <c r="F750" s="325"/>
      <c r="G750" s="302"/>
      <c r="H750" s="326"/>
      <c r="I750" s="302"/>
      <c r="J750" s="302"/>
    </row>
    <row r="751" spans="4:10">
      <c r="D751" s="586"/>
      <c r="E751" s="302"/>
      <c r="F751" s="325"/>
      <c r="G751" s="302"/>
      <c r="H751" s="326"/>
      <c r="I751" s="302"/>
      <c r="J751" s="302"/>
    </row>
    <row r="752" spans="4:10">
      <c r="D752" s="586"/>
      <c r="E752" s="302"/>
      <c r="F752" s="325"/>
      <c r="G752" s="302"/>
      <c r="H752" s="326"/>
      <c r="I752" s="302"/>
      <c r="J752" s="302"/>
    </row>
    <row r="753" spans="4:10">
      <c r="D753" s="109"/>
      <c r="E753" s="322"/>
      <c r="F753" s="323"/>
      <c r="G753" s="302"/>
      <c r="H753" s="109"/>
      <c r="I753" s="302"/>
      <c r="J753" s="302"/>
    </row>
    <row r="754" spans="4:10">
      <c r="D754" s="586"/>
      <c r="E754" s="302"/>
      <c r="F754" s="325"/>
      <c r="G754" s="302"/>
      <c r="H754" s="326"/>
      <c r="I754" s="302"/>
      <c r="J754" s="302"/>
    </row>
    <row r="755" spans="4:10">
      <c r="D755" s="586"/>
      <c r="E755" s="302"/>
      <c r="F755" s="325"/>
      <c r="G755" s="302"/>
      <c r="H755" s="326"/>
      <c r="I755" s="302"/>
      <c r="J755" s="302"/>
    </row>
    <row r="756" spans="4:10">
      <c r="D756" s="586"/>
      <c r="E756" s="302"/>
      <c r="G756" s="302"/>
      <c r="H756" s="302"/>
      <c r="I756" s="302"/>
      <c r="J756" s="109"/>
    </row>
    <row r="757" spans="4:10">
      <c r="D757" s="109"/>
      <c r="E757" s="322"/>
      <c r="F757" s="323"/>
      <c r="G757" s="302"/>
      <c r="H757" s="109"/>
      <c r="I757" s="302"/>
      <c r="J757" s="302"/>
    </row>
    <row r="758" spans="4:10">
      <c r="D758" s="586"/>
      <c r="E758" s="302"/>
      <c r="G758" s="302"/>
      <c r="H758" s="325"/>
      <c r="I758" s="302"/>
      <c r="J758" s="302"/>
    </row>
    <row r="759" spans="4:10">
      <c r="D759" s="586"/>
      <c r="E759" s="302"/>
      <c r="G759" s="302"/>
      <c r="H759" s="325"/>
      <c r="I759" s="302"/>
      <c r="J759" s="302"/>
    </row>
    <row r="760" spans="4:10">
      <c r="D760" s="586"/>
      <c r="E760" s="302"/>
      <c r="G760" s="302"/>
      <c r="H760" s="325"/>
      <c r="I760" s="302"/>
      <c r="J760" s="302"/>
    </row>
    <row r="761" spans="4:10">
      <c r="D761" s="586"/>
      <c r="E761" s="302"/>
      <c r="G761" s="302"/>
      <c r="H761" s="325"/>
      <c r="I761" s="302"/>
      <c r="J761" s="302"/>
    </row>
    <row r="762" spans="4:10">
      <c r="D762" s="586"/>
      <c r="E762" s="302"/>
      <c r="G762" s="302"/>
      <c r="H762" s="325"/>
      <c r="I762" s="302"/>
      <c r="J762" s="302"/>
    </row>
    <row r="763" spans="4:10">
      <c r="D763" s="586"/>
      <c r="E763" s="302"/>
      <c r="G763" s="302"/>
      <c r="H763" s="325"/>
      <c r="I763" s="302"/>
      <c r="J763" s="302"/>
    </row>
    <row r="764" spans="4:10">
      <c r="D764" s="586"/>
      <c r="E764" s="302"/>
      <c r="G764" s="302"/>
      <c r="H764" s="325"/>
      <c r="I764" s="302"/>
      <c r="J764" s="302"/>
    </row>
    <row r="765" spans="4:10">
      <c r="D765" s="586"/>
      <c r="E765" s="302"/>
      <c r="G765" s="302"/>
      <c r="H765" s="325"/>
      <c r="I765" s="302"/>
      <c r="J765" s="302"/>
    </row>
    <row r="766" spans="4:10">
      <c r="D766" s="586"/>
      <c r="E766" s="302"/>
      <c r="G766" s="302"/>
      <c r="H766" s="325"/>
      <c r="I766" s="302"/>
      <c r="J766" s="302"/>
    </row>
    <row r="767" spans="4:10">
      <c r="D767" s="586"/>
      <c r="E767" s="302"/>
      <c r="G767" s="302"/>
      <c r="H767" s="325"/>
      <c r="I767" s="302"/>
      <c r="J767" s="302"/>
    </row>
    <row r="768" spans="4:10">
      <c r="D768" s="586"/>
      <c r="E768" s="302"/>
      <c r="G768" s="302"/>
      <c r="H768" s="325"/>
      <c r="I768" s="302"/>
      <c r="J768" s="302"/>
    </row>
    <row r="769" spans="4:10">
      <c r="D769" s="586"/>
      <c r="E769" s="302"/>
      <c r="G769" s="302"/>
      <c r="H769" s="325"/>
      <c r="I769" s="302"/>
      <c r="J769" s="109"/>
    </row>
    <row r="770" spans="4:10">
      <c r="D770" s="586"/>
      <c r="E770" s="302"/>
      <c r="G770" s="302"/>
      <c r="H770" s="325"/>
      <c r="I770" s="302"/>
      <c r="J770" s="302"/>
    </row>
    <row r="771" spans="4:10">
      <c r="D771" s="109"/>
      <c r="E771" s="322"/>
      <c r="F771" s="323"/>
      <c r="G771" s="302"/>
      <c r="H771" s="109"/>
      <c r="I771" s="302"/>
      <c r="J771" s="302"/>
    </row>
    <row r="772" spans="4:10">
      <c r="D772" s="586"/>
      <c r="E772" s="302"/>
      <c r="F772" s="325"/>
      <c r="G772" s="302"/>
      <c r="H772" s="326"/>
      <c r="I772" s="302"/>
      <c r="J772" s="302"/>
    </row>
    <row r="773" spans="4:10">
      <c r="D773" s="586"/>
      <c r="E773" s="302"/>
      <c r="F773" s="325"/>
      <c r="G773" s="302"/>
      <c r="H773" s="326"/>
      <c r="I773" s="302"/>
      <c r="J773" s="302"/>
    </row>
    <row r="774" spans="4:10">
      <c r="D774" s="586"/>
      <c r="E774" s="302"/>
      <c r="F774" s="325"/>
      <c r="G774" s="302"/>
      <c r="H774" s="326"/>
      <c r="I774" s="302"/>
      <c r="J774" s="302"/>
    </row>
    <row r="775" spans="4:10">
      <c r="D775" s="586"/>
      <c r="E775" s="302"/>
      <c r="F775" s="325"/>
      <c r="G775" s="302"/>
      <c r="H775" s="326"/>
      <c r="I775" s="302"/>
      <c r="J775" s="302"/>
    </row>
    <row r="776" spans="4:10">
      <c r="D776" s="586"/>
      <c r="E776" s="302"/>
      <c r="F776" s="325"/>
      <c r="G776" s="302"/>
      <c r="H776" s="326"/>
      <c r="I776" s="302"/>
      <c r="J776" s="302"/>
    </row>
    <row r="777" spans="4:10">
      <c r="D777" s="586"/>
      <c r="E777" s="302"/>
      <c r="F777" s="325"/>
      <c r="G777" s="302"/>
      <c r="H777" s="326"/>
      <c r="I777" s="302"/>
      <c r="J777" s="302"/>
    </row>
    <row r="778" spans="4:10">
      <c r="D778" s="586"/>
      <c r="E778" s="302"/>
      <c r="F778" s="325"/>
      <c r="G778" s="302"/>
      <c r="H778" s="326"/>
      <c r="I778" s="302"/>
      <c r="J778" s="109"/>
    </row>
    <row r="779" spans="4:10">
      <c r="D779" s="586"/>
      <c r="E779" s="302"/>
      <c r="F779" s="325"/>
      <c r="G779" s="302"/>
      <c r="H779" s="326"/>
      <c r="I779" s="302"/>
      <c r="J779" s="302"/>
    </row>
    <row r="780" spans="4:10">
      <c r="D780" s="586"/>
      <c r="E780" s="302"/>
      <c r="F780" s="325"/>
      <c r="G780" s="302"/>
      <c r="H780" s="326"/>
      <c r="I780" s="302"/>
      <c r="J780" s="302"/>
    </row>
    <row r="781" spans="4:10">
      <c r="D781" s="588"/>
      <c r="E781" s="302"/>
      <c r="F781" s="325"/>
      <c r="G781" s="302"/>
      <c r="H781" s="326"/>
      <c r="I781" s="302"/>
      <c r="J781" s="302"/>
    </row>
    <row r="782" spans="4:10">
      <c r="D782" s="588"/>
      <c r="E782" s="302"/>
      <c r="F782" s="325"/>
      <c r="G782" s="302"/>
      <c r="H782" s="326"/>
      <c r="I782" s="302"/>
      <c r="J782" s="302"/>
    </row>
    <row r="783" spans="4:10">
      <c r="D783" s="588"/>
      <c r="E783" s="302"/>
      <c r="F783" s="325"/>
      <c r="G783" s="302"/>
      <c r="H783" s="326"/>
      <c r="I783" s="302"/>
      <c r="J783" s="302"/>
    </row>
    <row r="784" spans="4:10">
      <c r="D784" s="302"/>
      <c r="E784" s="302"/>
      <c r="F784" s="325"/>
      <c r="G784" s="302"/>
      <c r="H784" s="326"/>
      <c r="I784" s="302"/>
      <c r="J784" s="302"/>
    </row>
    <row r="785" spans="4:10">
      <c r="D785" s="586"/>
      <c r="E785" s="302"/>
      <c r="F785" s="325"/>
      <c r="G785" s="302"/>
      <c r="H785" s="326"/>
      <c r="I785" s="302"/>
      <c r="J785" s="302"/>
    </row>
    <row r="786" spans="4:10">
      <c r="D786" s="586"/>
      <c r="E786" s="302"/>
      <c r="F786" s="325"/>
      <c r="G786" s="302"/>
      <c r="H786" s="326"/>
      <c r="I786" s="302"/>
      <c r="J786" s="302"/>
    </row>
    <row r="787" spans="4:10">
      <c r="D787" s="586"/>
      <c r="E787" s="302"/>
      <c r="F787" s="325"/>
      <c r="G787" s="302"/>
      <c r="H787" s="326"/>
      <c r="I787" s="302"/>
      <c r="J787" s="302"/>
    </row>
    <row r="788" spans="4:10">
      <c r="D788" s="586"/>
      <c r="E788" s="302"/>
      <c r="F788" s="325"/>
      <c r="G788" s="302"/>
      <c r="H788" s="326"/>
      <c r="I788" s="302"/>
      <c r="J788" s="302"/>
    </row>
    <row r="789" spans="4:10">
      <c r="D789" s="302"/>
      <c r="E789" s="302"/>
      <c r="F789" s="325"/>
      <c r="G789" s="302"/>
      <c r="H789" s="326"/>
      <c r="I789" s="302"/>
      <c r="J789" s="302"/>
    </row>
    <row r="790" spans="4:10">
      <c r="D790" s="586"/>
      <c r="E790" s="302"/>
      <c r="F790" s="325"/>
      <c r="G790" s="302"/>
      <c r="H790" s="326"/>
      <c r="I790" s="302"/>
      <c r="J790" s="302"/>
    </row>
    <row r="791" spans="4:10">
      <c r="D791" s="586"/>
      <c r="E791" s="302"/>
      <c r="F791" s="325"/>
      <c r="G791" s="302"/>
      <c r="H791" s="326"/>
      <c r="I791" s="302"/>
      <c r="J791" s="109"/>
    </row>
    <row r="792" spans="4:10">
      <c r="D792" s="586"/>
      <c r="E792" s="302"/>
      <c r="F792" s="325"/>
      <c r="G792" s="302"/>
      <c r="H792" s="326"/>
      <c r="I792" s="302"/>
      <c r="J792" s="302"/>
    </row>
    <row r="793" spans="4:10">
      <c r="D793" s="586"/>
      <c r="E793" s="302"/>
      <c r="F793" s="325"/>
      <c r="G793" s="302"/>
      <c r="H793" s="326"/>
      <c r="I793" s="302"/>
      <c r="J793" s="302"/>
    </row>
    <row r="794" spans="4:10">
      <c r="D794" s="586"/>
      <c r="E794" s="302"/>
      <c r="F794" s="325"/>
      <c r="G794" s="302"/>
      <c r="H794" s="326"/>
      <c r="I794" s="302"/>
      <c r="J794" s="109"/>
    </row>
    <row r="795" spans="4:10">
      <c r="D795" s="586"/>
      <c r="E795" s="302"/>
      <c r="F795" s="325"/>
      <c r="G795" s="302"/>
      <c r="H795" s="326"/>
      <c r="I795" s="302"/>
      <c r="J795" s="302"/>
    </row>
    <row r="796" spans="4:10">
      <c r="D796" s="586"/>
      <c r="E796" s="302"/>
      <c r="G796" s="302"/>
      <c r="H796" s="326"/>
      <c r="I796" s="302"/>
      <c r="J796" s="302"/>
    </row>
    <row r="797" spans="4:10">
      <c r="D797" s="586"/>
      <c r="E797" s="302"/>
      <c r="F797" s="325"/>
      <c r="G797" s="302"/>
      <c r="H797" s="326"/>
      <c r="I797" s="302"/>
      <c r="J797" s="302"/>
    </row>
    <row r="798" spans="4:10">
      <c r="D798" s="109"/>
      <c r="E798" s="322"/>
      <c r="F798" s="323"/>
      <c r="G798" s="302"/>
      <c r="H798" s="109"/>
      <c r="I798" s="302"/>
      <c r="J798" s="109"/>
    </row>
    <row r="799" spans="4:10">
      <c r="D799" s="586"/>
      <c r="E799" s="302"/>
      <c r="G799" s="302"/>
      <c r="H799" s="325"/>
      <c r="I799" s="302"/>
      <c r="J799" s="302"/>
    </row>
    <row r="800" spans="4:10">
      <c r="D800" s="586"/>
      <c r="E800" s="302"/>
      <c r="G800" s="302"/>
      <c r="H800" s="325"/>
      <c r="I800" s="302"/>
      <c r="J800" s="302"/>
    </row>
    <row r="801" spans="4:10">
      <c r="D801" s="586"/>
      <c r="E801" s="302"/>
      <c r="G801" s="302"/>
      <c r="H801" s="325"/>
      <c r="I801" s="302"/>
      <c r="J801" s="109"/>
    </row>
    <row r="802" spans="4:10">
      <c r="D802" s="586"/>
      <c r="E802" s="302"/>
      <c r="G802" s="302"/>
      <c r="H802" s="325"/>
      <c r="I802" s="302"/>
      <c r="J802" s="302"/>
    </row>
    <row r="803" spans="4:10">
      <c r="D803" s="586"/>
      <c r="E803" s="302"/>
      <c r="G803" s="302"/>
      <c r="H803" s="325"/>
      <c r="I803" s="302"/>
      <c r="J803" s="302"/>
    </row>
    <row r="804" spans="4:10">
      <c r="D804" s="586"/>
      <c r="E804" s="302"/>
      <c r="G804" s="302"/>
      <c r="H804" s="325"/>
      <c r="I804" s="302"/>
      <c r="J804" s="302"/>
    </row>
    <row r="805" spans="4:10">
      <c r="D805" s="586"/>
      <c r="E805" s="302"/>
      <c r="G805" s="302"/>
      <c r="H805" s="325"/>
      <c r="I805" s="302"/>
      <c r="J805" s="302"/>
    </row>
    <row r="806" spans="4:10">
      <c r="D806" s="586"/>
      <c r="E806" s="302"/>
      <c r="G806" s="302"/>
      <c r="H806" s="325"/>
      <c r="I806" s="302"/>
      <c r="J806" s="302"/>
    </row>
    <row r="807" spans="4:10">
      <c r="D807" s="109"/>
      <c r="E807" s="322"/>
      <c r="F807" s="323"/>
      <c r="G807" s="302"/>
      <c r="H807" s="109"/>
      <c r="I807" s="302"/>
      <c r="J807" s="109"/>
    </row>
    <row r="808" spans="4:10">
      <c r="D808" s="586"/>
      <c r="E808" s="302"/>
      <c r="F808" s="325"/>
      <c r="G808" s="302"/>
      <c r="H808" s="326"/>
      <c r="I808" s="302"/>
      <c r="J808" s="302"/>
    </row>
    <row r="809" spans="4:10">
      <c r="D809" s="586"/>
      <c r="E809" s="302"/>
      <c r="F809" s="325"/>
      <c r="G809" s="302"/>
      <c r="H809" s="326"/>
      <c r="I809" s="302"/>
      <c r="J809" s="302"/>
    </row>
    <row r="810" spans="4:10">
      <c r="D810" s="586"/>
      <c r="E810" s="302"/>
      <c r="F810" s="325"/>
      <c r="G810" s="302"/>
      <c r="H810" s="326"/>
      <c r="I810" s="302"/>
      <c r="J810" s="302"/>
    </row>
    <row r="811" spans="4:10">
      <c r="D811" s="586"/>
      <c r="E811" s="302"/>
      <c r="G811" s="302"/>
      <c r="H811" s="326"/>
      <c r="I811" s="302"/>
      <c r="J811" s="302"/>
    </row>
    <row r="812" spans="4:10">
      <c r="D812" s="586"/>
      <c r="E812" s="302"/>
      <c r="F812" s="325"/>
      <c r="G812" s="302"/>
      <c r="H812" s="326"/>
      <c r="I812" s="302"/>
      <c r="J812" s="302"/>
    </row>
    <row r="813" spans="4:10">
      <c r="D813" s="586"/>
      <c r="E813" s="302"/>
      <c r="F813" s="325"/>
      <c r="G813" s="302"/>
      <c r="H813" s="326"/>
      <c r="I813" s="302"/>
      <c r="J813" s="302"/>
    </row>
    <row r="814" spans="4:10">
      <c r="D814" s="586"/>
      <c r="E814" s="302"/>
      <c r="F814" s="325"/>
      <c r="G814" s="302"/>
      <c r="H814" s="326"/>
      <c r="I814" s="302"/>
      <c r="J814" s="302"/>
    </row>
    <row r="815" spans="4:10">
      <c r="D815" s="586"/>
      <c r="E815" s="302"/>
      <c r="F815" s="325"/>
      <c r="G815" s="302"/>
      <c r="H815" s="326"/>
      <c r="I815" s="302"/>
      <c r="J815" s="302"/>
    </row>
    <row r="816" spans="4:10">
      <c r="D816" s="586"/>
      <c r="E816" s="302"/>
      <c r="F816" s="325"/>
      <c r="G816" s="302"/>
      <c r="H816" s="326"/>
      <c r="I816" s="302"/>
      <c r="J816" s="109"/>
    </row>
    <row r="817" spans="4:10">
      <c r="D817" s="586"/>
      <c r="E817" s="302"/>
      <c r="F817" s="325"/>
      <c r="G817" s="302"/>
      <c r="H817" s="326"/>
      <c r="I817" s="302"/>
      <c r="J817" s="302"/>
    </row>
    <row r="818" spans="4:10">
      <c r="D818" s="586"/>
      <c r="E818" s="302"/>
      <c r="F818" s="325"/>
      <c r="G818" s="302"/>
      <c r="H818" s="326"/>
      <c r="I818" s="302"/>
      <c r="J818" s="302"/>
    </row>
    <row r="819" spans="4:10">
      <c r="D819" s="586"/>
      <c r="E819" s="302"/>
      <c r="F819" s="325"/>
      <c r="G819" s="302"/>
      <c r="H819" s="326"/>
      <c r="I819" s="302"/>
      <c r="J819" s="302"/>
    </row>
    <row r="820" spans="4:10">
      <c r="D820" s="586"/>
      <c r="E820" s="302"/>
      <c r="F820" s="325"/>
      <c r="G820" s="302"/>
      <c r="H820" s="326"/>
      <c r="I820" s="302"/>
      <c r="J820" s="302"/>
    </row>
    <row r="821" spans="4:10">
      <c r="D821" s="586"/>
      <c r="E821" s="302"/>
      <c r="F821" s="325"/>
      <c r="G821" s="302"/>
      <c r="H821" s="326"/>
      <c r="I821" s="302"/>
      <c r="J821" s="302"/>
    </row>
    <row r="822" spans="4:10">
      <c r="D822" s="586"/>
      <c r="E822" s="302"/>
      <c r="F822" s="325"/>
      <c r="G822" s="302"/>
      <c r="H822" s="326"/>
      <c r="I822" s="302"/>
      <c r="J822" s="302"/>
    </row>
    <row r="823" spans="4:10">
      <c r="D823" s="586"/>
      <c r="E823" s="302"/>
      <c r="F823" s="325"/>
      <c r="G823" s="302"/>
      <c r="H823" s="326"/>
      <c r="I823" s="302"/>
      <c r="J823" s="302"/>
    </row>
    <row r="824" spans="4:10">
      <c r="D824" s="586"/>
      <c r="E824" s="302"/>
      <c r="F824" s="325"/>
      <c r="G824" s="302"/>
      <c r="H824" s="326"/>
      <c r="I824" s="302"/>
      <c r="J824" s="302"/>
    </row>
    <row r="825" spans="4:10">
      <c r="D825" s="586"/>
      <c r="E825" s="302"/>
      <c r="F825" s="325"/>
      <c r="G825" s="302"/>
      <c r="H825" s="326"/>
      <c r="I825" s="302"/>
      <c r="J825" s="302"/>
    </row>
    <row r="826" spans="4:10">
      <c r="D826" s="586"/>
      <c r="E826" s="302"/>
      <c r="F826" s="325"/>
      <c r="G826" s="302"/>
      <c r="H826" s="326"/>
      <c r="I826" s="302"/>
      <c r="J826" s="109"/>
    </row>
    <row r="827" spans="4:10">
      <c r="D827" s="586"/>
      <c r="E827" s="302"/>
      <c r="F827" s="325"/>
      <c r="G827" s="302"/>
      <c r="H827" s="326"/>
      <c r="I827" s="302"/>
      <c r="J827" s="302"/>
    </row>
    <row r="828" spans="4:10">
      <c r="D828" s="109"/>
      <c r="E828" s="322"/>
      <c r="F828" s="323"/>
      <c r="G828" s="302"/>
      <c r="H828" s="109"/>
      <c r="I828" s="302"/>
      <c r="J828" s="302"/>
    </row>
    <row r="829" spans="4:10">
      <c r="D829" s="586"/>
      <c r="E829" s="302"/>
      <c r="G829" s="302"/>
      <c r="H829" s="326"/>
      <c r="I829" s="302"/>
      <c r="J829" s="302"/>
    </row>
    <row r="830" spans="4:10">
      <c r="D830" s="586"/>
      <c r="E830" s="330"/>
      <c r="F830" s="325"/>
      <c r="G830" s="302"/>
      <c r="H830" s="326"/>
      <c r="I830" s="302"/>
      <c r="J830" s="302"/>
    </row>
    <row r="831" spans="4:10">
      <c r="D831" s="586"/>
      <c r="E831" s="302"/>
      <c r="F831" s="325"/>
      <c r="G831" s="302"/>
      <c r="H831" s="326"/>
      <c r="I831" s="302"/>
      <c r="J831" s="302"/>
    </row>
    <row r="832" spans="4:10">
      <c r="D832" s="586"/>
      <c r="E832" s="302"/>
      <c r="F832" s="325"/>
      <c r="G832" s="302"/>
      <c r="H832" s="326"/>
      <c r="I832" s="302"/>
      <c r="J832" s="302"/>
    </row>
    <row r="833" spans="4:10">
      <c r="D833" s="586"/>
      <c r="E833" s="302"/>
      <c r="F833" s="325"/>
      <c r="G833" s="302"/>
      <c r="H833" s="326"/>
      <c r="I833" s="302"/>
      <c r="J833" s="302"/>
    </row>
    <row r="834" spans="4:10">
      <c r="D834" s="586"/>
      <c r="E834" s="325"/>
      <c r="F834" s="325"/>
      <c r="G834" s="302"/>
      <c r="H834" s="326"/>
      <c r="I834" s="302"/>
      <c r="J834" s="302"/>
    </row>
    <row r="835" spans="4:10">
      <c r="D835" s="588"/>
      <c r="E835" s="325"/>
      <c r="F835" s="325"/>
      <c r="G835" s="302"/>
      <c r="H835" s="326"/>
      <c r="I835" s="302"/>
      <c r="J835" s="302"/>
    </row>
    <row r="836" spans="4:10">
      <c r="D836" s="588"/>
      <c r="E836" s="325"/>
      <c r="F836" s="325"/>
      <c r="G836" s="302"/>
      <c r="H836" s="326"/>
      <c r="I836" s="302"/>
      <c r="J836" s="302"/>
    </row>
    <row r="837" spans="4:10">
      <c r="D837" s="588"/>
      <c r="E837" s="325"/>
      <c r="F837" s="325"/>
      <c r="G837" s="302"/>
      <c r="H837" s="326"/>
      <c r="I837" s="302"/>
      <c r="J837" s="302"/>
    </row>
    <row r="838" spans="4:10">
      <c r="D838" s="588"/>
      <c r="E838" s="325"/>
      <c r="F838" s="330"/>
      <c r="G838" s="302"/>
      <c r="H838" s="325"/>
      <c r="I838" s="302"/>
      <c r="J838" s="302"/>
    </row>
    <row r="839" spans="4:10">
      <c r="D839" s="588"/>
      <c r="E839" s="325"/>
      <c r="F839" s="330"/>
      <c r="G839" s="302"/>
      <c r="H839" s="325"/>
      <c r="I839" s="302"/>
      <c r="J839" s="302"/>
    </row>
    <row r="840" spans="4:10">
      <c r="D840" s="588"/>
      <c r="E840" s="325"/>
      <c r="F840" s="330"/>
      <c r="G840" s="302"/>
      <c r="H840" s="325"/>
      <c r="I840" s="302"/>
      <c r="J840" s="302"/>
    </row>
    <row r="841" spans="4:10">
      <c r="D841" s="109"/>
      <c r="E841" s="322"/>
      <c r="F841" s="323"/>
      <c r="G841" s="302"/>
      <c r="H841" s="109"/>
      <c r="I841" s="302"/>
      <c r="J841" s="302"/>
    </row>
    <row r="842" spans="4:10">
      <c r="D842" s="586"/>
      <c r="E842" s="302"/>
      <c r="G842" s="302"/>
      <c r="H842" s="326"/>
      <c r="I842" s="302"/>
      <c r="J842" s="302"/>
    </row>
    <row r="843" spans="4:10">
      <c r="D843" s="586"/>
      <c r="E843" s="325"/>
      <c r="G843" s="302"/>
      <c r="H843" s="326"/>
      <c r="I843" s="302"/>
      <c r="J843" s="109"/>
    </row>
    <row r="844" spans="4:10">
      <c r="D844" s="586"/>
      <c r="E844" s="302"/>
      <c r="G844" s="302"/>
      <c r="H844" s="326"/>
      <c r="I844" s="302"/>
      <c r="J844" s="302"/>
    </row>
    <row r="845" spans="4:10">
      <c r="D845" s="586"/>
      <c r="E845" s="302"/>
      <c r="G845" s="302"/>
      <c r="H845" s="326"/>
      <c r="I845" s="302"/>
      <c r="J845" s="302"/>
    </row>
    <row r="846" spans="4:10">
      <c r="D846" s="586"/>
      <c r="E846" s="302"/>
      <c r="G846" s="302"/>
      <c r="H846" s="326"/>
      <c r="I846" s="302"/>
      <c r="J846" s="302"/>
    </row>
    <row r="847" spans="4:10">
      <c r="D847" s="586"/>
      <c r="E847" s="325"/>
      <c r="G847" s="302"/>
      <c r="H847" s="326"/>
      <c r="I847" s="302"/>
      <c r="J847" s="109"/>
    </row>
    <row r="848" spans="4:10">
      <c r="D848" s="586"/>
      <c r="E848" s="325"/>
      <c r="G848" s="302"/>
      <c r="H848" s="326"/>
      <c r="I848" s="302"/>
      <c r="J848" s="302"/>
    </row>
    <row r="849" spans="4:10">
      <c r="D849" s="586"/>
      <c r="E849" s="325"/>
      <c r="G849" s="302"/>
      <c r="H849" s="326"/>
      <c r="I849" s="302"/>
      <c r="J849" s="302"/>
    </row>
    <row r="850" spans="4:10">
      <c r="D850" s="109"/>
      <c r="E850" s="322"/>
      <c r="F850" s="323"/>
      <c r="G850" s="302"/>
      <c r="H850" s="109"/>
      <c r="I850" s="302"/>
      <c r="J850" s="302"/>
    </row>
    <row r="851" spans="4:10">
      <c r="D851" s="589"/>
      <c r="E851" s="302"/>
      <c r="G851" s="302"/>
      <c r="H851" s="327"/>
      <c r="I851" s="302"/>
      <c r="J851" s="109"/>
    </row>
    <row r="852" spans="4:10">
      <c r="D852" s="589"/>
      <c r="E852" s="302"/>
      <c r="G852" s="302"/>
      <c r="H852" s="327"/>
    </row>
    <row r="853" spans="4:10">
      <c r="D853" s="589"/>
      <c r="E853" s="302"/>
      <c r="G853" s="302"/>
      <c r="H853" s="327"/>
    </row>
    <row r="854" spans="4:10">
      <c r="D854" s="589"/>
      <c r="E854" s="302"/>
      <c r="G854" s="302"/>
      <c r="H854" s="327"/>
    </row>
    <row r="855" spans="4:10">
      <c r="D855" s="589"/>
      <c r="E855" s="302"/>
      <c r="G855" s="302"/>
      <c r="H855" s="327"/>
    </row>
    <row r="856" spans="4:10">
      <c r="D856" s="589"/>
      <c r="E856" s="302"/>
      <c r="G856" s="302"/>
      <c r="H856" s="327"/>
    </row>
    <row r="857" spans="4:10">
      <c r="D857" s="589"/>
      <c r="E857" s="302"/>
      <c r="G857" s="302"/>
      <c r="H857" s="327"/>
    </row>
    <row r="858" spans="4:10">
      <c r="D858" s="589"/>
      <c r="E858" s="302"/>
      <c r="G858" s="302"/>
      <c r="H858" s="327"/>
    </row>
    <row r="859" spans="4:10">
      <c r="D859" s="589"/>
      <c r="E859" s="302"/>
      <c r="G859" s="302"/>
      <c r="H859" s="327"/>
    </row>
    <row r="860" spans="4:10">
      <c r="D860" s="331"/>
      <c r="E860" s="302"/>
      <c r="G860" s="302"/>
      <c r="H860" s="327"/>
    </row>
    <row r="861" spans="4:10">
      <c r="D861" s="589"/>
      <c r="E861" s="302"/>
      <c r="G861" s="302"/>
      <c r="H861" s="327"/>
    </row>
    <row r="862" spans="4:10">
      <c r="D862" s="589"/>
      <c r="E862" s="302"/>
      <c r="G862" s="302"/>
      <c r="H862" s="327"/>
    </row>
    <row r="863" spans="4:10">
      <c r="D863" s="109"/>
      <c r="E863" s="322"/>
      <c r="F863" s="323"/>
      <c r="G863" s="302"/>
      <c r="H863" s="109"/>
    </row>
    <row r="864" spans="4:10">
      <c r="D864" s="586"/>
      <c r="E864" s="302"/>
      <c r="G864" s="302"/>
      <c r="H864" s="326"/>
    </row>
    <row r="865" spans="4:8">
      <c r="D865" s="586"/>
      <c r="E865" s="302"/>
      <c r="F865" s="325"/>
      <c r="G865" s="302"/>
      <c r="H865" s="326"/>
    </row>
    <row r="866" spans="4:8">
      <c r="D866" s="109"/>
      <c r="E866" s="322"/>
      <c r="F866" s="323"/>
      <c r="G866" s="302"/>
      <c r="H866" s="109"/>
    </row>
    <row r="867" spans="4:8">
      <c r="D867" s="301"/>
      <c r="E867" s="302"/>
      <c r="G867" s="302"/>
      <c r="H867" s="326"/>
    </row>
    <row r="868" spans="4:8">
      <c r="D868" s="301"/>
      <c r="E868" s="302"/>
      <c r="F868" s="325"/>
      <c r="G868" s="302"/>
      <c r="H868" s="326"/>
    </row>
    <row r="869" spans="4:8">
      <c r="D869" s="301"/>
      <c r="E869" s="302"/>
      <c r="F869" s="325"/>
      <c r="G869" s="302"/>
      <c r="H869" s="326"/>
    </row>
    <row r="870" spans="4:8">
      <c r="D870" s="109"/>
      <c r="E870" s="322"/>
      <c r="F870" s="323"/>
      <c r="G870" s="302"/>
      <c r="H870" s="109"/>
    </row>
    <row r="871" spans="4:8">
      <c r="D871" s="586"/>
      <c r="E871" s="302"/>
      <c r="G871" s="302"/>
      <c r="H871" s="326"/>
    </row>
    <row r="872" spans="4:8">
      <c r="D872" s="586"/>
      <c r="E872" s="302"/>
      <c r="F872" s="325"/>
      <c r="G872" s="302"/>
      <c r="H872" s="326"/>
    </row>
    <row r="873" spans="4:8">
      <c r="D873" s="109"/>
      <c r="E873" s="322"/>
      <c r="F873" s="323"/>
      <c r="G873" s="302"/>
      <c r="H873" s="109"/>
    </row>
    <row r="874" spans="4:8">
      <c r="D874" s="586"/>
      <c r="E874" s="302"/>
      <c r="F874" s="325"/>
      <c r="G874" s="302"/>
      <c r="H874" s="326"/>
    </row>
    <row r="875" spans="4:8">
      <c r="D875" s="586"/>
      <c r="E875" s="302"/>
      <c r="F875" s="325"/>
      <c r="G875" s="302"/>
      <c r="H875" s="326"/>
    </row>
    <row r="876" spans="4:8">
      <c r="D876" s="586"/>
      <c r="E876" s="302"/>
      <c r="F876" s="325"/>
      <c r="G876" s="302"/>
      <c r="H876" s="326"/>
    </row>
    <row r="877" spans="4:8">
      <c r="D877" s="302"/>
      <c r="E877" s="302"/>
      <c r="G877" s="302"/>
      <c r="H877" s="326"/>
    </row>
    <row r="878" spans="4:8">
      <c r="D878" s="302"/>
      <c r="E878" s="302"/>
      <c r="F878" s="325"/>
      <c r="G878" s="302"/>
      <c r="H878" s="326"/>
    </row>
    <row r="879" spans="4:8">
      <c r="D879" s="109"/>
      <c r="E879" s="322"/>
      <c r="F879" s="323"/>
      <c r="G879" s="302"/>
      <c r="H879" s="109"/>
    </row>
    <row r="880" spans="4:8">
      <c r="D880" s="586"/>
      <c r="E880" s="302"/>
      <c r="G880" s="302"/>
      <c r="H880" s="326"/>
    </row>
    <row r="881" spans="4:8">
      <c r="D881" s="586"/>
      <c r="E881" s="302"/>
      <c r="G881" s="302"/>
      <c r="H881" s="326"/>
    </row>
    <row r="882" spans="4:8">
      <c r="D882" s="586"/>
      <c r="E882" s="302"/>
      <c r="G882" s="302"/>
      <c r="H882" s="326"/>
    </row>
    <row r="883" spans="4:8">
      <c r="D883" s="586"/>
      <c r="E883" s="302"/>
      <c r="G883" s="302"/>
      <c r="H883" s="326"/>
    </row>
    <row r="884" spans="4:8">
      <c r="D884" s="586"/>
      <c r="E884" s="302"/>
      <c r="G884" s="302"/>
      <c r="H884" s="326"/>
    </row>
    <row r="885" spans="4:8">
      <c r="D885" s="586"/>
      <c r="E885" s="302"/>
      <c r="G885" s="302"/>
      <c r="H885" s="326"/>
    </row>
    <row r="886" spans="4:8">
      <c r="D886" s="586"/>
      <c r="E886" s="302"/>
      <c r="G886" s="302"/>
      <c r="H886" s="326"/>
    </row>
    <row r="887" spans="4:8">
      <c r="D887" s="586"/>
      <c r="E887" s="302"/>
      <c r="G887" s="302"/>
      <c r="H887" s="326"/>
    </row>
    <row r="888" spans="4:8">
      <c r="D888" s="109"/>
      <c r="E888" s="322"/>
      <c r="F888" s="323"/>
      <c r="G888" s="302"/>
      <c r="H888" s="109"/>
    </row>
    <row r="889" spans="4:8">
      <c r="D889" s="586"/>
      <c r="E889" s="302"/>
      <c r="G889" s="302"/>
      <c r="H889" s="326"/>
    </row>
    <row r="890" spans="4:8">
      <c r="D890" s="586"/>
      <c r="E890" s="302"/>
      <c r="G890" s="302"/>
      <c r="H890" s="326"/>
    </row>
    <row r="891" spans="4:8">
      <c r="D891" s="586"/>
      <c r="E891" s="302"/>
      <c r="G891" s="302"/>
      <c r="H891" s="326"/>
    </row>
    <row r="892" spans="4:8">
      <c r="D892" s="302"/>
      <c r="E892" s="302"/>
      <c r="G892" s="302"/>
      <c r="H892" s="326"/>
    </row>
    <row r="893" spans="4:8">
      <c r="D893" s="586"/>
      <c r="E893" s="302"/>
      <c r="G893" s="302"/>
      <c r="H893" s="326"/>
    </row>
    <row r="894" spans="4:8">
      <c r="D894" s="586"/>
      <c r="E894" s="302"/>
      <c r="G894" s="302"/>
      <c r="H894" s="326"/>
    </row>
    <row r="895" spans="4:8">
      <c r="D895" s="586"/>
      <c r="E895" s="302"/>
      <c r="G895" s="302"/>
      <c r="H895" s="326"/>
    </row>
    <row r="896" spans="4:8">
      <c r="D896" s="586"/>
      <c r="E896" s="302"/>
      <c r="G896" s="302"/>
      <c r="H896" s="326"/>
    </row>
    <row r="897" spans="4:8">
      <c r="D897" s="586"/>
      <c r="E897" s="302"/>
      <c r="G897" s="302"/>
      <c r="H897" s="326"/>
    </row>
    <row r="898" spans="4:8">
      <c r="D898" s="109"/>
      <c r="E898" s="322"/>
      <c r="F898" s="323"/>
      <c r="G898" s="302"/>
      <c r="H898" s="109"/>
    </row>
    <row r="899" spans="4:8">
      <c r="D899" s="588"/>
      <c r="E899" s="325"/>
      <c r="F899" s="325"/>
      <c r="G899" s="302"/>
      <c r="H899" s="325"/>
    </row>
    <row r="900" spans="4:8">
      <c r="D900" s="588"/>
      <c r="E900" s="325"/>
      <c r="F900" s="325"/>
      <c r="G900" s="302"/>
      <c r="H900" s="325"/>
    </row>
    <row r="901" spans="4:8">
      <c r="D901" s="588"/>
      <c r="E901" s="325"/>
      <c r="F901" s="325"/>
      <c r="G901" s="302"/>
      <c r="H901" s="325"/>
    </row>
    <row r="902" spans="4:8">
      <c r="D902" s="588"/>
      <c r="E902" s="325"/>
      <c r="F902" s="325"/>
      <c r="G902" s="302"/>
      <c r="H902" s="325"/>
    </row>
    <row r="903" spans="4:8">
      <c r="D903" s="588"/>
      <c r="E903" s="325"/>
      <c r="F903" s="325"/>
      <c r="G903" s="302"/>
      <c r="H903" s="325"/>
    </row>
    <row r="904" spans="4:8">
      <c r="D904" s="588"/>
      <c r="E904" s="325"/>
      <c r="F904" s="325"/>
      <c r="G904" s="302"/>
      <c r="H904" s="325"/>
    </row>
    <row r="905" spans="4:8">
      <c r="D905" s="588"/>
      <c r="E905" s="325"/>
      <c r="F905" s="325"/>
      <c r="G905" s="302"/>
      <c r="H905" s="325"/>
    </row>
    <row r="906" spans="4:8">
      <c r="D906" s="588"/>
      <c r="E906" s="325"/>
      <c r="F906" s="325"/>
      <c r="G906" s="302"/>
      <c r="H906" s="325"/>
    </row>
    <row r="907" spans="4:8">
      <c r="D907" s="588"/>
      <c r="E907" s="325"/>
      <c r="F907" s="325"/>
      <c r="G907" s="302"/>
      <c r="H907" s="325"/>
    </row>
    <row r="908" spans="4:8">
      <c r="D908" s="588"/>
      <c r="E908" s="325"/>
      <c r="F908" s="325"/>
      <c r="G908" s="302"/>
      <c r="H908" s="325"/>
    </row>
    <row r="909" spans="4:8">
      <c r="D909" s="588"/>
      <c r="E909" s="325"/>
      <c r="F909" s="325"/>
      <c r="G909" s="302"/>
      <c r="H909" s="325"/>
    </row>
    <row r="910" spans="4:8">
      <c r="D910" s="588"/>
      <c r="E910" s="325"/>
      <c r="F910" s="325"/>
      <c r="G910" s="302"/>
      <c r="H910" s="325"/>
    </row>
    <row r="911" spans="4:8">
      <c r="D911" s="588"/>
      <c r="E911" s="325"/>
      <c r="F911" s="325"/>
      <c r="G911" s="302"/>
      <c r="H911" s="325"/>
    </row>
    <row r="912" spans="4:8">
      <c r="D912" s="588"/>
      <c r="E912" s="325"/>
      <c r="F912" s="325"/>
      <c r="G912" s="302"/>
      <c r="H912" s="325"/>
    </row>
    <row r="913" spans="4:8">
      <c r="D913" s="588"/>
      <c r="E913" s="325"/>
      <c r="F913" s="325"/>
      <c r="G913" s="302"/>
      <c r="H913" s="325"/>
    </row>
    <row r="914" spans="4:8">
      <c r="D914" s="325"/>
      <c r="E914" s="325"/>
      <c r="F914" s="325"/>
      <c r="G914" s="302"/>
      <c r="H914" s="325"/>
    </row>
    <row r="915" spans="4:8">
      <c r="D915" s="109"/>
      <c r="E915" s="322"/>
      <c r="F915" s="323"/>
      <c r="G915" s="302"/>
      <c r="H915" s="109"/>
    </row>
    <row r="916" spans="4:8">
      <c r="D916" s="586"/>
      <c r="E916" s="302"/>
      <c r="G916" s="302"/>
      <c r="H916" s="327"/>
    </row>
    <row r="917" spans="4:8">
      <c r="D917" s="586"/>
      <c r="E917" s="302"/>
      <c r="F917" s="327"/>
      <c r="G917" s="302"/>
      <c r="H917" s="327"/>
    </row>
    <row r="918" spans="4:8">
      <c r="D918" s="586"/>
      <c r="E918" s="302"/>
      <c r="F918" s="325"/>
      <c r="G918" s="302"/>
      <c r="H918" s="327"/>
    </row>
    <row r="919" spans="4:8">
      <c r="D919" s="109"/>
      <c r="E919" s="322"/>
      <c r="F919" s="323"/>
      <c r="G919" s="302"/>
      <c r="H919" s="109"/>
    </row>
    <row r="920" spans="4:8">
      <c r="D920" s="586"/>
      <c r="E920" s="302"/>
      <c r="G920" s="302"/>
      <c r="H920" s="325"/>
    </row>
    <row r="921" spans="4:8">
      <c r="D921" s="586"/>
      <c r="E921" s="302"/>
      <c r="G921" s="302"/>
      <c r="H921" s="325"/>
    </row>
    <row r="922" spans="4:8">
      <c r="D922" s="586"/>
      <c r="E922" s="302"/>
      <c r="G922" s="302"/>
      <c r="H922" s="325"/>
    </row>
    <row r="923" spans="4:8">
      <c r="D923" s="109"/>
      <c r="E923" s="322"/>
      <c r="F923" s="323"/>
      <c r="G923" s="302"/>
      <c r="H923" s="109"/>
    </row>
    <row r="924" spans="4:8">
      <c r="D924" s="303"/>
      <c r="E924" s="303"/>
      <c r="F924" s="303"/>
      <c r="G924" s="303"/>
    </row>
    <row r="931" spans="4:7">
      <c r="D931" s="303"/>
      <c r="E931" s="303"/>
      <c r="F931" s="303"/>
      <c r="G931" s="303"/>
    </row>
  </sheetData>
  <mergeCells count="395">
    <mergeCell ref="A1:L1"/>
    <mergeCell ref="A3:A74"/>
    <mergeCell ref="A75:A97"/>
    <mergeCell ref="A98:A113"/>
    <mergeCell ref="A114:A125"/>
    <mergeCell ref="A126:A134"/>
    <mergeCell ref="A135:A145"/>
    <mergeCell ref="A146:A168"/>
    <mergeCell ref="A169:A194"/>
    <mergeCell ref="C3:C74"/>
    <mergeCell ref="C75:C97"/>
    <mergeCell ref="C98:C113"/>
    <mergeCell ref="C114:C125"/>
    <mergeCell ref="C126:C134"/>
    <mergeCell ref="C135:C145"/>
    <mergeCell ref="C146:C168"/>
    <mergeCell ref="C169:C194"/>
    <mergeCell ref="D56:D57"/>
    <mergeCell ref="D58:D60"/>
    <mergeCell ref="D61:D62"/>
    <mergeCell ref="D63:D64"/>
    <mergeCell ref="D65:D66"/>
    <mergeCell ref="D67:D68"/>
    <mergeCell ref="D69:D70"/>
    <mergeCell ref="A195:A211"/>
    <mergeCell ref="A212:A233"/>
    <mergeCell ref="A234:A239"/>
    <mergeCell ref="A240:A256"/>
    <mergeCell ref="A257:A274"/>
    <mergeCell ref="A275:A276"/>
    <mergeCell ref="A277:A291"/>
    <mergeCell ref="A292:A294"/>
    <mergeCell ref="A295:A306"/>
    <mergeCell ref="A307:A323"/>
    <mergeCell ref="A324:A333"/>
    <mergeCell ref="A334:A344"/>
    <mergeCell ref="A345:A370"/>
    <mergeCell ref="A371:A378"/>
    <mergeCell ref="A379:A390"/>
    <mergeCell ref="A391:A393"/>
    <mergeCell ref="A394:A398"/>
    <mergeCell ref="A399:A400"/>
    <mergeCell ref="A401:A407"/>
    <mergeCell ref="A408:A417"/>
    <mergeCell ref="A418:A426"/>
    <mergeCell ref="A427:A443"/>
    <mergeCell ref="A444:A447"/>
    <mergeCell ref="A448:A450"/>
    <mergeCell ref="A452:A460"/>
    <mergeCell ref="A461:A462"/>
    <mergeCell ref="B3:B74"/>
    <mergeCell ref="B75:B97"/>
    <mergeCell ref="B98:B113"/>
    <mergeCell ref="B114:B125"/>
    <mergeCell ref="B126:B134"/>
    <mergeCell ref="B135:B145"/>
    <mergeCell ref="B146:B168"/>
    <mergeCell ref="B169:B194"/>
    <mergeCell ref="B195:B211"/>
    <mergeCell ref="B212:B233"/>
    <mergeCell ref="B234:B239"/>
    <mergeCell ref="B240:B256"/>
    <mergeCell ref="B257:B274"/>
    <mergeCell ref="B275:B276"/>
    <mergeCell ref="B277:B291"/>
    <mergeCell ref="B292:B294"/>
    <mergeCell ref="B295:B306"/>
    <mergeCell ref="B307:B323"/>
    <mergeCell ref="B324:B333"/>
    <mergeCell ref="B334:B344"/>
    <mergeCell ref="B345:B370"/>
    <mergeCell ref="B371:B378"/>
    <mergeCell ref="B379:B390"/>
    <mergeCell ref="B391:B393"/>
    <mergeCell ref="B394:B398"/>
    <mergeCell ref="B399:B400"/>
    <mergeCell ref="B401:B407"/>
    <mergeCell ref="B408:B417"/>
    <mergeCell ref="B418:B426"/>
    <mergeCell ref="B427:B443"/>
    <mergeCell ref="B444:B447"/>
    <mergeCell ref="B448:B450"/>
    <mergeCell ref="B452:B460"/>
    <mergeCell ref="B461:B462"/>
    <mergeCell ref="C195:C211"/>
    <mergeCell ref="C212:C233"/>
    <mergeCell ref="C234:C239"/>
    <mergeCell ref="C240:C256"/>
    <mergeCell ref="C257:C274"/>
    <mergeCell ref="C275:C276"/>
    <mergeCell ref="C277:C291"/>
    <mergeCell ref="C292:C294"/>
    <mergeCell ref="C295:C306"/>
    <mergeCell ref="C307:C323"/>
    <mergeCell ref="C324:C333"/>
    <mergeCell ref="C334:C344"/>
    <mergeCell ref="C345:C370"/>
    <mergeCell ref="C371:C378"/>
    <mergeCell ref="C379:C390"/>
    <mergeCell ref="C391:C393"/>
    <mergeCell ref="C394:C398"/>
    <mergeCell ref="C399:C400"/>
    <mergeCell ref="C401:C407"/>
    <mergeCell ref="C408:C417"/>
    <mergeCell ref="C418:C426"/>
    <mergeCell ref="C427:C443"/>
    <mergeCell ref="C444:C447"/>
    <mergeCell ref="C448:C450"/>
    <mergeCell ref="C452:C460"/>
    <mergeCell ref="C461:C462"/>
    <mergeCell ref="D3:D5"/>
    <mergeCell ref="D6:D9"/>
    <mergeCell ref="D10:D14"/>
    <mergeCell ref="D15:D17"/>
    <mergeCell ref="D18:D21"/>
    <mergeCell ref="D22:D25"/>
    <mergeCell ref="D26:D28"/>
    <mergeCell ref="D29:D32"/>
    <mergeCell ref="D33:D35"/>
    <mergeCell ref="D36:D37"/>
    <mergeCell ref="D38:D40"/>
    <mergeCell ref="D41:D43"/>
    <mergeCell ref="D44:D47"/>
    <mergeCell ref="D48:D50"/>
    <mergeCell ref="D51:D52"/>
    <mergeCell ref="D53:D55"/>
    <mergeCell ref="D71:D72"/>
    <mergeCell ref="D73:D74"/>
    <mergeCell ref="D75:D77"/>
    <mergeCell ref="D78:D80"/>
    <mergeCell ref="D81:D82"/>
    <mergeCell ref="D83:D85"/>
    <mergeCell ref="D86:D89"/>
    <mergeCell ref="D90:D91"/>
    <mergeCell ref="D92:D93"/>
    <mergeCell ref="D94:D95"/>
    <mergeCell ref="D96:D97"/>
    <mergeCell ref="D98:D100"/>
    <mergeCell ref="D101:D105"/>
    <mergeCell ref="D108:D110"/>
    <mergeCell ref="D114:D115"/>
    <mergeCell ref="D116:D118"/>
    <mergeCell ref="D119:D120"/>
    <mergeCell ref="D121:D122"/>
    <mergeCell ref="D123:D125"/>
    <mergeCell ref="D126:D127"/>
    <mergeCell ref="D131:D132"/>
    <mergeCell ref="D133:D134"/>
    <mergeCell ref="D135:D136"/>
    <mergeCell ref="D137:D138"/>
    <mergeCell ref="D139:D140"/>
    <mergeCell ref="D141:D145"/>
    <mergeCell ref="D146:D151"/>
    <mergeCell ref="D152:D154"/>
    <mergeCell ref="D155:D156"/>
    <mergeCell ref="D157:D158"/>
    <mergeCell ref="D159:D161"/>
    <mergeCell ref="D162:D163"/>
    <mergeCell ref="D164:D165"/>
    <mergeCell ref="D166:D168"/>
    <mergeCell ref="D169:D170"/>
    <mergeCell ref="D171:D172"/>
    <mergeCell ref="D173:D174"/>
    <mergeCell ref="D175:D177"/>
    <mergeCell ref="D178:D179"/>
    <mergeCell ref="D180:D181"/>
    <mergeCell ref="D183:D184"/>
    <mergeCell ref="D185:D188"/>
    <mergeCell ref="D189:D192"/>
    <mergeCell ref="D195:D197"/>
    <mergeCell ref="D198:D201"/>
    <mergeCell ref="D202:D204"/>
    <mergeCell ref="D205:D207"/>
    <mergeCell ref="D208:D209"/>
    <mergeCell ref="D210:D211"/>
    <mergeCell ref="D212:D215"/>
    <mergeCell ref="D216:D218"/>
    <mergeCell ref="D219:D221"/>
    <mergeCell ref="D222:D223"/>
    <mergeCell ref="D226:D227"/>
    <mergeCell ref="D228:D230"/>
    <mergeCell ref="D231:D232"/>
    <mergeCell ref="D234:D236"/>
    <mergeCell ref="D237:D238"/>
    <mergeCell ref="D240:D243"/>
    <mergeCell ref="D244:D246"/>
    <mergeCell ref="D247:D248"/>
    <mergeCell ref="D250:D253"/>
    <mergeCell ref="D254:D256"/>
    <mergeCell ref="D257:D259"/>
    <mergeCell ref="D260:D262"/>
    <mergeCell ref="D263:D265"/>
    <mergeCell ref="D266:D269"/>
    <mergeCell ref="D270:D271"/>
    <mergeCell ref="D272:D274"/>
    <mergeCell ref="D275:D276"/>
    <mergeCell ref="D278:D279"/>
    <mergeCell ref="D280:D282"/>
    <mergeCell ref="D284:D287"/>
    <mergeCell ref="D288:D291"/>
    <mergeCell ref="D295:D297"/>
    <mergeCell ref="D298:D300"/>
    <mergeCell ref="D301:D303"/>
    <mergeCell ref="D304:D306"/>
    <mergeCell ref="D310:D311"/>
    <mergeCell ref="D312:D314"/>
    <mergeCell ref="D315:D317"/>
    <mergeCell ref="D318:D320"/>
    <mergeCell ref="D321:D322"/>
    <mergeCell ref="D324:D325"/>
    <mergeCell ref="D326:D329"/>
    <mergeCell ref="D330:D333"/>
    <mergeCell ref="D334:D336"/>
    <mergeCell ref="D337:D341"/>
    <mergeCell ref="D342:D344"/>
    <mergeCell ref="D345:D349"/>
    <mergeCell ref="D350:D354"/>
    <mergeCell ref="D355:D360"/>
    <mergeCell ref="D361:D364"/>
    <mergeCell ref="D365:D367"/>
    <mergeCell ref="D368:D369"/>
    <mergeCell ref="D371:D373"/>
    <mergeCell ref="D374:D376"/>
    <mergeCell ref="D377:D378"/>
    <mergeCell ref="D380:D381"/>
    <mergeCell ref="D382:D383"/>
    <mergeCell ref="D384:D385"/>
    <mergeCell ref="D386:D387"/>
    <mergeCell ref="D388:D389"/>
    <mergeCell ref="D391:D393"/>
    <mergeCell ref="D394:D395"/>
    <mergeCell ref="D396:D397"/>
    <mergeCell ref="D399:D400"/>
    <mergeCell ref="D401:D402"/>
    <mergeCell ref="D403:D404"/>
    <mergeCell ref="D408:D409"/>
    <mergeCell ref="D410:D413"/>
    <mergeCell ref="D414:D417"/>
    <mergeCell ref="D418:D420"/>
    <mergeCell ref="D421:D423"/>
    <mergeCell ref="D424:D426"/>
    <mergeCell ref="D428:D431"/>
    <mergeCell ref="D432:D435"/>
    <mergeCell ref="D436:D438"/>
    <mergeCell ref="D439:D442"/>
    <mergeCell ref="D444:D447"/>
    <mergeCell ref="D448:D449"/>
    <mergeCell ref="D452:D453"/>
    <mergeCell ref="D454:D457"/>
    <mergeCell ref="D458:D460"/>
    <mergeCell ref="D461:D462"/>
    <mergeCell ref="D466:D468"/>
    <mergeCell ref="D469:D471"/>
    <mergeCell ref="D472:D474"/>
    <mergeCell ref="D475:D477"/>
    <mergeCell ref="D478:D480"/>
    <mergeCell ref="D481:D483"/>
    <mergeCell ref="D485:D487"/>
    <mergeCell ref="D489:D491"/>
    <mergeCell ref="D492:D493"/>
    <mergeCell ref="D495:D496"/>
    <mergeCell ref="D497:D498"/>
    <mergeCell ref="D499:D500"/>
    <mergeCell ref="D501:D502"/>
    <mergeCell ref="D504:D505"/>
    <mergeCell ref="D506:D507"/>
    <mergeCell ref="D508:D510"/>
    <mergeCell ref="D511:D516"/>
    <mergeCell ref="D518:D522"/>
    <mergeCell ref="D523:D526"/>
    <mergeCell ref="D527:D529"/>
    <mergeCell ref="D530:D532"/>
    <mergeCell ref="D533:D535"/>
    <mergeCell ref="D536:D537"/>
    <mergeCell ref="D538:D539"/>
    <mergeCell ref="D540:D541"/>
    <mergeCell ref="D542:D544"/>
    <mergeCell ref="D547:D549"/>
    <mergeCell ref="D550:D552"/>
    <mergeCell ref="D553:D557"/>
    <mergeCell ref="D558:D560"/>
    <mergeCell ref="D561:D562"/>
    <mergeCell ref="D563:D565"/>
    <mergeCell ref="D567:D569"/>
    <mergeCell ref="D570:D573"/>
    <mergeCell ref="D574:D575"/>
    <mergeCell ref="D576:D577"/>
    <mergeCell ref="D578:D581"/>
    <mergeCell ref="D582:D585"/>
    <mergeCell ref="D586:D587"/>
    <mergeCell ref="D589:D591"/>
    <mergeCell ref="D595:D597"/>
    <mergeCell ref="D601:D602"/>
    <mergeCell ref="D607:D608"/>
    <mergeCell ref="D609:D610"/>
    <mergeCell ref="D611:D613"/>
    <mergeCell ref="D614:D615"/>
    <mergeCell ref="D616:D617"/>
    <mergeCell ref="D619:D621"/>
    <mergeCell ref="D622:D624"/>
    <mergeCell ref="D626:D627"/>
    <mergeCell ref="D628:D631"/>
    <mergeCell ref="D632:D634"/>
    <mergeCell ref="D635:D637"/>
    <mergeCell ref="D638:D639"/>
    <mergeCell ref="D640:D641"/>
    <mergeCell ref="D642:D643"/>
    <mergeCell ref="D644:D646"/>
    <mergeCell ref="D648:D649"/>
    <mergeCell ref="D650:D651"/>
    <mergeCell ref="D655:D657"/>
    <mergeCell ref="D658:D660"/>
    <mergeCell ref="D661:D662"/>
    <mergeCell ref="D663:D664"/>
    <mergeCell ref="D665:D666"/>
    <mergeCell ref="D668:D670"/>
    <mergeCell ref="D671:D672"/>
    <mergeCell ref="D673:D674"/>
    <mergeCell ref="D675:D676"/>
    <mergeCell ref="D677:D678"/>
    <mergeCell ref="D680:D682"/>
    <mergeCell ref="D683:D685"/>
    <mergeCell ref="D687:D688"/>
    <mergeCell ref="D691:D693"/>
    <mergeCell ref="D696:D697"/>
    <mergeCell ref="D700:D701"/>
    <mergeCell ref="D703:D704"/>
    <mergeCell ref="D706:D709"/>
    <mergeCell ref="D715:D716"/>
    <mergeCell ref="D717:D718"/>
    <mergeCell ref="D719:D720"/>
    <mergeCell ref="D722:D724"/>
    <mergeCell ref="D725:D727"/>
    <mergeCell ref="D728:D729"/>
    <mergeCell ref="D730:D731"/>
    <mergeCell ref="D732:D734"/>
    <mergeCell ref="D735:D736"/>
    <mergeCell ref="D737:D738"/>
    <mergeCell ref="D740:D742"/>
    <mergeCell ref="D744:D745"/>
    <mergeCell ref="D746:D747"/>
    <mergeCell ref="D749:D750"/>
    <mergeCell ref="D751:D752"/>
    <mergeCell ref="D754:D756"/>
    <mergeCell ref="D758:D762"/>
    <mergeCell ref="D763:D765"/>
    <mergeCell ref="D766:D768"/>
    <mergeCell ref="D769:D770"/>
    <mergeCell ref="D772:D775"/>
    <mergeCell ref="D776:D780"/>
    <mergeCell ref="D781:D783"/>
    <mergeCell ref="D785:D788"/>
    <mergeCell ref="D790:D791"/>
    <mergeCell ref="D792:D793"/>
    <mergeCell ref="D794:D795"/>
    <mergeCell ref="D796:D797"/>
    <mergeCell ref="D799:D802"/>
    <mergeCell ref="D803:D806"/>
    <mergeCell ref="D808:D810"/>
    <mergeCell ref="D811:D813"/>
    <mergeCell ref="D874:D876"/>
    <mergeCell ref="D880:D881"/>
    <mergeCell ref="D814:D818"/>
    <mergeCell ref="D819:D821"/>
    <mergeCell ref="D822:D824"/>
    <mergeCell ref="D825:D827"/>
    <mergeCell ref="D829:D834"/>
    <mergeCell ref="D835:D837"/>
    <mergeCell ref="D838:D840"/>
    <mergeCell ref="D842:D843"/>
    <mergeCell ref="D844:D846"/>
    <mergeCell ref="D916:D918"/>
    <mergeCell ref="D920:D922"/>
    <mergeCell ref="H547:H549"/>
    <mergeCell ref="H550:H552"/>
    <mergeCell ref="H553:H557"/>
    <mergeCell ref="H558:H560"/>
    <mergeCell ref="H561:H562"/>
    <mergeCell ref="H563:H565"/>
    <mergeCell ref="D882:D884"/>
    <mergeCell ref="D885:D887"/>
    <mergeCell ref="D889:D891"/>
    <mergeCell ref="D893:D895"/>
    <mergeCell ref="D896:D897"/>
    <mergeCell ref="D899:D902"/>
    <mergeCell ref="D903:D907"/>
    <mergeCell ref="D908:D911"/>
    <mergeCell ref="D912:D913"/>
    <mergeCell ref="D847:D849"/>
    <mergeCell ref="D851:D853"/>
    <mergeCell ref="D854:D856"/>
    <mergeCell ref="D857:D859"/>
    <mergeCell ref="D861:D862"/>
    <mergeCell ref="D864:D865"/>
    <mergeCell ref="D871:D872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G2" sqref="G1:G1048576"/>
    </sheetView>
  </sheetViews>
  <sheetFormatPr defaultColWidth="9" defaultRowHeight="14.25"/>
  <cols>
    <col min="1" max="1" width="5.625" style="332" customWidth="1"/>
    <col min="2" max="2" width="6.5" style="332" customWidth="1"/>
    <col min="3" max="3" width="6.125" style="332" customWidth="1"/>
    <col min="4" max="4" width="23.25" style="332" customWidth="1"/>
    <col min="5" max="5" width="41.125" style="332" customWidth="1"/>
    <col min="6" max="6" width="9" style="332"/>
    <col min="7" max="7" width="10.125" style="332" customWidth="1"/>
    <col min="8" max="8" width="12.375" style="332" customWidth="1"/>
    <col min="9" max="9" width="10.25" style="332" customWidth="1"/>
    <col min="10" max="10" width="21.375" style="332" customWidth="1"/>
    <col min="11" max="16384" width="9" style="332"/>
  </cols>
  <sheetData>
    <row r="1" spans="1:10" ht="20.25">
      <c r="A1" s="606" t="s">
        <v>3591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2462</v>
      </c>
      <c r="B3" s="608">
        <v>17</v>
      </c>
      <c r="C3" s="608">
        <v>16</v>
      </c>
      <c r="D3" s="390" t="s">
        <v>893</v>
      </c>
      <c r="E3" s="394" t="s">
        <v>2463</v>
      </c>
      <c r="F3" s="408" t="s">
        <v>1212</v>
      </c>
      <c r="G3" s="391" t="s">
        <v>2465</v>
      </c>
      <c r="H3" s="392">
        <v>250</v>
      </c>
      <c r="I3" s="392" t="s">
        <v>1594</v>
      </c>
      <c r="J3" s="392" t="s">
        <v>1651</v>
      </c>
    </row>
    <row r="4" spans="1:10">
      <c r="A4" s="608"/>
      <c r="B4" s="608"/>
      <c r="C4" s="608"/>
      <c r="D4" s="390" t="s">
        <v>2466</v>
      </c>
      <c r="E4" s="394" t="s">
        <v>2467</v>
      </c>
      <c r="F4" s="408" t="s">
        <v>1179</v>
      </c>
      <c r="G4" s="403" t="s">
        <v>2468</v>
      </c>
      <c r="H4" s="396">
        <v>300</v>
      </c>
      <c r="I4" s="396" t="s">
        <v>1609</v>
      </c>
      <c r="J4" s="392"/>
    </row>
    <row r="5" spans="1:10">
      <c r="A5" s="629"/>
      <c r="B5" s="629"/>
      <c r="C5" s="629"/>
      <c r="D5" s="616" t="s">
        <v>1182</v>
      </c>
      <c r="E5" s="475" t="s">
        <v>1187</v>
      </c>
      <c r="F5" s="476" t="s">
        <v>1184</v>
      </c>
      <c r="G5" s="477" t="s">
        <v>3317</v>
      </c>
      <c r="H5" s="478">
        <v>600</v>
      </c>
      <c r="I5" s="396" t="s">
        <v>1609</v>
      </c>
      <c r="J5" s="479"/>
    </row>
    <row r="6" spans="1:10">
      <c r="A6" s="629"/>
      <c r="B6" s="629"/>
      <c r="C6" s="629"/>
      <c r="D6" s="630"/>
      <c r="E6" s="475" t="s">
        <v>1189</v>
      </c>
      <c r="F6" s="476" t="s">
        <v>1184</v>
      </c>
      <c r="G6" s="477" t="s">
        <v>3318</v>
      </c>
      <c r="H6" s="478">
        <v>400</v>
      </c>
      <c r="I6" s="396" t="s">
        <v>1609</v>
      </c>
      <c r="J6" s="479"/>
    </row>
    <row r="7" spans="1:10">
      <c r="A7" s="608"/>
      <c r="B7" s="608"/>
      <c r="C7" s="608"/>
      <c r="D7" s="617"/>
      <c r="E7" s="394" t="s">
        <v>2469</v>
      </c>
      <c r="F7" s="408" t="s">
        <v>3663</v>
      </c>
      <c r="G7" s="391" t="s">
        <v>2472</v>
      </c>
      <c r="H7" s="392">
        <v>300</v>
      </c>
      <c r="I7" s="392" t="s">
        <v>1594</v>
      </c>
      <c r="J7" s="392"/>
    </row>
    <row r="8" spans="1:10">
      <c r="A8" s="608"/>
      <c r="B8" s="608"/>
      <c r="C8" s="608"/>
      <c r="D8" s="609" t="s">
        <v>2256</v>
      </c>
      <c r="E8" s="394" t="s">
        <v>2473</v>
      </c>
      <c r="F8" s="408" t="s">
        <v>1206</v>
      </c>
      <c r="G8" s="391" t="s">
        <v>2474</v>
      </c>
      <c r="H8" s="392">
        <v>200</v>
      </c>
      <c r="I8" s="392" t="s">
        <v>1594</v>
      </c>
      <c r="J8" s="392"/>
    </row>
    <row r="9" spans="1:10">
      <c r="A9" s="608"/>
      <c r="B9" s="608"/>
      <c r="C9" s="608"/>
      <c r="D9" s="609"/>
      <c r="E9" s="394" t="s">
        <v>2475</v>
      </c>
      <c r="F9" s="408" t="s">
        <v>1206</v>
      </c>
      <c r="G9" s="391" t="s">
        <v>2476</v>
      </c>
      <c r="H9" s="392"/>
      <c r="I9" s="483" t="s">
        <v>3667</v>
      </c>
      <c r="J9" s="392"/>
    </row>
    <row r="10" spans="1:10">
      <c r="A10" s="608"/>
      <c r="B10" s="608"/>
      <c r="C10" s="608"/>
      <c r="D10" s="609" t="s">
        <v>610</v>
      </c>
      <c r="E10" s="394" t="s">
        <v>3664</v>
      </c>
      <c r="F10" s="408" t="s">
        <v>1146</v>
      </c>
      <c r="G10" s="391" t="s">
        <v>2479</v>
      </c>
      <c r="H10" s="392">
        <v>300</v>
      </c>
      <c r="I10" s="392" t="s">
        <v>1594</v>
      </c>
      <c r="J10" s="392" t="s">
        <v>2480</v>
      </c>
    </row>
    <row r="11" spans="1:10">
      <c r="A11" s="608"/>
      <c r="B11" s="608"/>
      <c r="C11" s="608"/>
      <c r="D11" s="609"/>
      <c r="E11" s="394" t="s">
        <v>2481</v>
      </c>
      <c r="F11" s="408" t="s">
        <v>1146</v>
      </c>
      <c r="G11" s="391" t="s">
        <v>2482</v>
      </c>
      <c r="H11" s="392">
        <v>300</v>
      </c>
      <c r="I11" s="392" t="s">
        <v>1594</v>
      </c>
      <c r="J11" s="392"/>
    </row>
    <row r="12" spans="1:10">
      <c r="A12" s="608"/>
      <c r="B12" s="608"/>
      <c r="C12" s="608"/>
      <c r="D12" s="609"/>
      <c r="E12" s="394" t="s">
        <v>3665</v>
      </c>
      <c r="F12" s="408" t="s">
        <v>1146</v>
      </c>
      <c r="G12" s="391" t="s">
        <v>2484</v>
      </c>
      <c r="H12" s="392"/>
      <c r="I12" s="483" t="s">
        <v>3667</v>
      </c>
      <c r="J12" s="392"/>
    </row>
    <row r="13" spans="1:10">
      <c r="A13" s="608"/>
      <c r="B13" s="608"/>
      <c r="C13" s="608"/>
      <c r="D13" s="609" t="s">
        <v>620</v>
      </c>
      <c r="E13" s="394" t="s">
        <v>2485</v>
      </c>
      <c r="F13" s="408" t="s">
        <v>1157</v>
      </c>
      <c r="G13" s="391" t="s">
        <v>2486</v>
      </c>
      <c r="H13" s="392"/>
      <c r="I13" s="483" t="s">
        <v>3667</v>
      </c>
      <c r="J13" s="392"/>
    </row>
    <row r="14" spans="1:10">
      <c r="A14" s="608"/>
      <c r="B14" s="608"/>
      <c r="C14" s="608"/>
      <c r="D14" s="609"/>
      <c r="E14" s="394" t="s">
        <v>2487</v>
      </c>
      <c r="F14" s="408" t="s">
        <v>1157</v>
      </c>
      <c r="G14" s="391" t="s">
        <v>3021</v>
      </c>
      <c r="H14" s="392"/>
      <c r="I14" s="483" t="s">
        <v>3667</v>
      </c>
      <c r="J14" s="392"/>
    </row>
    <row r="15" spans="1:10">
      <c r="A15" s="608"/>
      <c r="B15" s="608"/>
      <c r="C15" s="608"/>
      <c r="D15" s="609"/>
      <c r="E15" s="394" t="s">
        <v>2489</v>
      </c>
      <c r="F15" s="408" t="s">
        <v>1157</v>
      </c>
      <c r="G15" s="403" t="s">
        <v>3022</v>
      </c>
      <c r="H15" s="396">
        <v>200</v>
      </c>
      <c r="I15" s="396" t="s">
        <v>1609</v>
      </c>
      <c r="J15" s="392" t="s">
        <v>2324</v>
      </c>
    </row>
    <row r="16" spans="1:10">
      <c r="A16" s="608"/>
      <c r="B16" s="608"/>
      <c r="C16" s="608"/>
      <c r="D16" s="605" t="s">
        <v>1855</v>
      </c>
      <c r="E16" s="394" t="s">
        <v>2491</v>
      </c>
      <c r="F16" s="408" t="s">
        <v>3661</v>
      </c>
      <c r="G16" s="403" t="s">
        <v>3023</v>
      </c>
      <c r="H16" s="396">
        <v>200</v>
      </c>
      <c r="I16" s="396" t="s">
        <v>1609</v>
      </c>
      <c r="J16" s="392"/>
    </row>
    <row r="17" spans="1:10">
      <c r="A17" s="608"/>
      <c r="B17" s="608"/>
      <c r="C17" s="608"/>
      <c r="D17" s="605"/>
      <c r="E17" s="394" t="s">
        <v>2495</v>
      </c>
      <c r="F17" s="408" t="s">
        <v>3661</v>
      </c>
      <c r="G17" s="403" t="s">
        <v>2496</v>
      </c>
      <c r="H17" s="396">
        <v>200</v>
      </c>
      <c r="I17" s="396" t="s">
        <v>1609</v>
      </c>
      <c r="J17" s="392"/>
    </row>
    <row r="18" spans="1:10">
      <c r="A18" s="608"/>
      <c r="B18" s="608"/>
      <c r="C18" s="608"/>
      <c r="D18" s="605"/>
      <c r="E18" s="394" t="s">
        <v>2497</v>
      </c>
      <c r="F18" s="408" t="s">
        <v>3662</v>
      </c>
      <c r="G18" s="391" t="s">
        <v>3024</v>
      </c>
      <c r="H18" s="392"/>
      <c r="I18" s="483" t="s">
        <v>3667</v>
      </c>
      <c r="J18" s="392"/>
    </row>
    <row r="19" spans="1:10">
      <c r="A19" s="608"/>
      <c r="B19" s="608"/>
      <c r="C19" s="608"/>
      <c r="D19" s="609" t="s">
        <v>2208</v>
      </c>
      <c r="E19" s="394" t="s">
        <v>2499</v>
      </c>
      <c r="F19" s="408" t="s">
        <v>3658</v>
      </c>
      <c r="G19" s="391" t="s">
        <v>3025</v>
      </c>
      <c r="H19" s="392">
        <v>300</v>
      </c>
      <c r="I19" s="392" t="s">
        <v>1594</v>
      </c>
      <c r="J19" s="392" t="s">
        <v>2324</v>
      </c>
    </row>
    <row r="20" spans="1:10">
      <c r="A20" s="608"/>
      <c r="B20" s="608"/>
      <c r="C20" s="608"/>
      <c r="D20" s="609"/>
      <c r="E20" s="394" t="s">
        <v>2503</v>
      </c>
      <c r="F20" s="408" t="s">
        <v>3659</v>
      </c>
      <c r="G20" s="391" t="s">
        <v>2504</v>
      </c>
      <c r="H20" s="392">
        <v>300</v>
      </c>
      <c r="I20" s="392" t="s">
        <v>1594</v>
      </c>
      <c r="J20" s="392" t="s">
        <v>2505</v>
      </c>
    </row>
    <row r="21" spans="1:10">
      <c r="A21" s="608"/>
      <c r="B21" s="608"/>
      <c r="C21" s="608"/>
      <c r="D21" s="390" t="s">
        <v>2191</v>
      </c>
      <c r="E21" s="394" t="s">
        <v>2506</v>
      </c>
      <c r="F21" s="408" t="s">
        <v>3660</v>
      </c>
      <c r="G21" s="391" t="s">
        <v>2509</v>
      </c>
      <c r="H21" s="392">
        <v>400</v>
      </c>
      <c r="I21" s="392" t="s">
        <v>1594</v>
      </c>
      <c r="J21" s="392"/>
    </row>
    <row r="22" spans="1:10">
      <c r="H22" s="457">
        <f>SUM(H4:H6,H15:H17)</f>
        <v>1900</v>
      </c>
    </row>
  </sheetData>
  <autoFilter ref="I1:I22"/>
  <mergeCells count="10">
    <mergeCell ref="A1:J1"/>
    <mergeCell ref="A3:A21"/>
    <mergeCell ref="B3:B21"/>
    <mergeCell ref="C3:C21"/>
    <mergeCell ref="D8:D9"/>
    <mergeCell ref="D10:D12"/>
    <mergeCell ref="D13:D15"/>
    <mergeCell ref="D16:D18"/>
    <mergeCell ref="D19:D20"/>
    <mergeCell ref="D5:D7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G2" sqref="G1:G1048576"/>
    </sheetView>
  </sheetViews>
  <sheetFormatPr defaultColWidth="9" defaultRowHeight="14.25"/>
  <cols>
    <col min="1" max="1" width="6.25" style="332" customWidth="1"/>
    <col min="2" max="2" width="6.875" style="332" customWidth="1"/>
    <col min="3" max="3" width="6.25" style="332" customWidth="1"/>
    <col min="4" max="4" width="20.625" style="332" customWidth="1"/>
    <col min="5" max="5" width="44" style="332" customWidth="1"/>
    <col min="6" max="6" width="9" style="332"/>
    <col min="7" max="7" width="10.125" style="332" customWidth="1"/>
    <col min="8" max="8" width="12.125" style="332" customWidth="1"/>
    <col min="9" max="9" width="14.25" style="332" customWidth="1"/>
    <col min="10" max="10" width="27.625" style="332" customWidth="1"/>
    <col min="11" max="16384" width="9" style="332"/>
  </cols>
  <sheetData>
    <row r="1" spans="1:10" ht="20.25">
      <c r="A1" s="606" t="s">
        <v>3594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466" t="s">
        <v>3615</v>
      </c>
      <c r="H2" s="465" t="s">
        <v>3054</v>
      </c>
      <c r="I2" s="465" t="s">
        <v>12</v>
      </c>
      <c r="J2" s="388" t="s">
        <v>13</v>
      </c>
    </row>
    <row r="3" spans="1:10">
      <c r="A3" s="608" t="s">
        <v>2510</v>
      </c>
      <c r="B3" s="608">
        <v>10</v>
      </c>
      <c r="C3" s="608">
        <v>9</v>
      </c>
      <c r="D3" s="609" t="s">
        <v>1237</v>
      </c>
      <c r="E3" s="399" t="s">
        <v>2511</v>
      </c>
      <c r="F3" s="390" t="s">
        <v>1242</v>
      </c>
      <c r="G3" s="403" t="s">
        <v>2513</v>
      </c>
      <c r="H3" s="410">
        <v>400</v>
      </c>
      <c r="I3" s="410" t="s">
        <v>1609</v>
      </c>
      <c r="J3" s="408"/>
    </row>
    <row r="4" spans="1:10">
      <c r="A4" s="608"/>
      <c r="B4" s="608"/>
      <c r="C4" s="608"/>
      <c r="D4" s="609"/>
      <c r="E4" s="399" t="s">
        <v>2514</v>
      </c>
      <c r="F4" s="394" t="s">
        <v>1242</v>
      </c>
      <c r="G4" s="403" t="s">
        <v>2515</v>
      </c>
      <c r="H4" s="410">
        <v>315</v>
      </c>
      <c r="I4" s="410" t="s">
        <v>1609</v>
      </c>
      <c r="J4" s="408"/>
    </row>
    <row r="5" spans="1:10">
      <c r="A5" s="608"/>
      <c r="B5" s="608"/>
      <c r="C5" s="608"/>
      <c r="D5" s="609" t="s">
        <v>3592</v>
      </c>
      <c r="E5" s="394" t="s">
        <v>2518</v>
      </c>
      <c r="F5" s="394" t="s">
        <v>2519</v>
      </c>
      <c r="G5" s="403" t="s">
        <v>3593</v>
      </c>
      <c r="H5" s="410">
        <v>375</v>
      </c>
      <c r="I5" s="410" t="s">
        <v>1609</v>
      </c>
      <c r="J5" s="408"/>
    </row>
    <row r="6" spans="1:10">
      <c r="A6" s="608"/>
      <c r="B6" s="608"/>
      <c r="C6" s="608"/>
      <c r="D6" s="609"/>
      <c r="E6" s="394" t="s">
        <v>2522</v>
      </c>
      <c r="F6" s="394" t="s">
        <v>1235</v>
      </c>
      <c r="G6" s="391" t="s">
        <v>2524</v>
      </c>
      <c r="H6" s="392">
        <v>400</v>
      </c>
      <c r="I6" s="392" t="s">
        <v>1594</v>
      </c>
      <c r="J6" s="408" t="s">
        <v>2525</v>
      </c>
    </row>
    <row r="7" spans="1:10">
      <c r="A7" s="608"/>
      <c r="B7" s="608"/>
      <c r="C7" s="608"/>
      <c r="D7" s="609"/>
      <c r="E7" s="394" t="s">
        <v>2526</v>
      </c>
      <c r="F7" s="394" t="s">
        <v>1230</v>
      </c>
      <c r="G7" s="403" t="s">
        <v>2527</v>
      </c>
      <c r="H7" s="396">
        <v>175</v>
      </c>
      <c r="I7" s="396" t="s">
        <v>1609</v>
      </c>
      <c r="J7" s="408"/>
    </row>
    <row r="8" spans="1:10">
      <c r="A8" s="608"/>
      <c r="B8" s="608"/>
      <c r="C8" s="608"/>
      <c r="D8" s="605" t="s">
        <v>2528</v>
      </c>
      <c r="E8" s="394" t="s">
        <v>2526</v>
      </c>
      <c r="F8" s="394" t="s">
        <v>2529</v>
      </c>
      <c r="G8" s="391" t="s">
        <v>2531</v>
      </c>
      <c r="H8" s="392">
        <v>50</v>
      </c>
      <c r="I8" s="392" t="s">
        <v>1590</v>
      </c>
      <c r="J8" s="408" t="s">
        <v>2147</v>
      </c>
    </row>
    <row r="9" spans="1:10">
      <c r="A9" s="608"/>
      <c r="B9" s="608"/>
      <c r="C9" s="608"/>
      <c r="D9" s="605"/>
      <c r="E9" s="390" t="s">
        <v>2532</v>
      </c>
      <c r="F9" s="394" t="s">
        <v>2533</v>
      </c>
      <c r="G9" s="403" t="s">
        <v>2535</v>
      </c>
      <c r="H9" s="396">
        <v>50</v>
      </c>
      <c r="I9" s="396" t="s">
        <v>1609</v>
      </c>
      <c r="J9" s="408"/>
    </row>
    <row r="10" spans="1:10">
      <c r="A10" s="608"/>
      <c r="B10" s="608"/>
      <c r="C10" s="608"/>
      <c r="D10" s="605"/>
      <c r="E10" s="394" t="s">
        <v>2536</v>
      </c>
      <c r="F10" s="394" t="s">
        <v>2537</v>
      </c>
      <c r="G10" s="391" t="s">
        <v>2539</v>
      </c>
      <c r="H10" s="392">
        <v>75</v>
      </c>
      <c r="I10" s="392" t="s">
        <v>1594</v>
      </c>
      <c r="J10" s="408"/>
    </row>
    <row r="11" spans="1:10">
      <c r="A11" s="608"/>
      <c r="B11" s="608"/>
      <c r="C11" s="608"/>
      <c r="D11" s="605"/>
      <c r="E11" s="394" t="s">
        <v>2540</v>
      </c>
      <c r="F11" s="394" t="s">
        <v>2541</v>
      </c>
      <c r="G11" s="391" t="s">
        <v>2543</v>
      </c>
      <c r="H11" s="408">
        <v>400</v>
      </c>
      <c r="I11" s="408" t="s">
        <v>1590</v>
      </c>
      <c r="J11" s="408"/>
    </row>
    <row r="12" spans="1:10">
      <c r="H12" s="457">
        <f>SUM(,H9,H7,H5,H4,H3)</f>
        <v>1315</v>
      </c>
    </row>
  </sheetData>
  <autoFilter ref="A1:J12"/>
  <mergeCells count="7">
    <mergeCell ref="A1:J1"/>
    <mergeCell ref="A3:A11"/>
    <mergeCell ref="B3:B11"/>
    <mergeCell ref="C3:C11"/>
    <mergeCell ref="D3:D4"/>
    <mergeCell ref="D5:D7"/>
    <mergeCell ref="D8:D11"/>
  </mergeCells>
  <phoneticPr fontId="39" type="noConversion"/>
  <pageMargins left="0.75" right="0.75" top="1" bottom="1" header="0.51180555555555596" footer="0.51180555555555596"/>
  <pageSetup paperSize="9" scale="77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4"/>
  <sheetViews>
    <sheetView workbookViewId="0">
      <selection activeCell="G2" sqref="G1:G1048576"/>
    </sheetView>
  </sheetViews>
  <sheetFormatPr defaultColWidth="9" defaultRowHeight="13.5"/>
  <cols>
    <col min="1" max="2" width="5.625" customWidth="1"/>
    <col min="3" max="3" width="5.25" customWidth="1"/>
    <col min="4" max="4" width="17.375" customWidth="1"/>
    <col min="5" max="5" width="61.875" customWidth="1"/>
    <col min="6" max="6" width="8.25" customWidth="1"/>
    <col min="8" max="8" width="10" customWidth="1"/>
    <col min="9" max="9" width="12" customWidth="1"/>
    <col min="10" max="10" width="15.375" style="108" customWidth="1"/>
  </cols>
  <sheetData>
    <row r="1" spans="1:10" ht="20.25">
      <c r="A1" s="606" t="s">
        <v>3671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81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2544</v>
      </c>
      <c r="B3" s="608">
        <v>11</v>
      </c>
      <c r="C3" s="608">
        <v>9</v>
      </c>
      <c r="D3" s="609" t="s">
        <v>2545</v>
      </c>
      <c r="E3" s="480" t="s">
        <v>2546</v>
      </c>
      <c r="F3" s="408" t="s">
        <v>2547</v>
      </c>
      <c r="G3" s="391" t="s">
        <v>2548</v>
      </c>
      <c r="H3" s="392">
        <v>300</v>
      </c>
      <c r="I3" s="392" t="s">
        <v>1594</v>
      </c>
      <c r="J3" s="408" t="s">
        <v>2525</v>
      </c>
    </row>
    <row r="4" spans="1:10">
      <c r="A4" s="608"/>
      <c r="B4" s="608"/>
      <c r="C4" s="608"/>
      <c r="D4" s="609"/>
      <c r="E4" s="482" t="s">
        <v>2549</v>
      </c>
      <c r="F4" s="408" t="s">
        <v>2547</v>
      </c>
      <c r="G4" s="391" t="s">
        <v>2550</v>
      </c>
      <c r="H4" s="392">
        <v>300</v>
      </c>
      <c r="I4" s="392" t="s">
        <v>1590</v>
      </c>
      <c r="J4" s="392" t="s">
        <v>2147</v>
      </c>
    </row>
    <row r="5" spans="1:10">
      <c r="A5" s="608"/>
      <c r="B5" s="608"/>
      <c r="C5" s="608"/>
      <c r="D5" s="609"/>
      <c r="E5" s="482" t="s">
        <v>2551</v>
      </c>
      <c r="F5" s="408" t="s">
        <v>2547</v>
      </c>
      <c r="G5" s="391" t="s">
        <v>2552</v>
      </c>
      <c r="H5" s="392">
        <v>200</v>
      </c>
      <c r="I5" s="392" t="s">
        <v>1594</v>
      </c>
      <c r="J5" s="408" t="s">
        <v>2427</v>
      </c>
    </row>
    <row r="6" spans="1:10">
      <c r="A6" s="608"/>
      <c r="B6" s="608"/>
      <c r="C6" s="608"/>
      <c r="D6" s="605" t="s">
        <v>1311</v>
      </c>
      <c r="E6" s="482" t="s">
        <v>3026</v>
      </c>
      <c r="F6" s="408" t="s">
        <v>1313</v>
      </c>
      <c r="G6" s="391" t="s">
        <v>2554</v>
      </c>
      <c r="H6" s="392"/>
      <c r="I6" s="483" t="s">
        <v>3667</v>
      </c>
      <c r="J6" s="408"/>
    </row>
    <row r="7" spans="1:10" hidden="1">
      <c r="A7" s="608"/>
      <c r="B7" s="608"/>
      <c r="C7" s="608"/>
      <c r="D7" s="605"/>
      <c r="E7" s="482" t="s">
        <v>3027</v>
      </c>
      <c r="F7" s="408" t="s">
        <v>1313</v>
      </c>
      <c r="G7" s="487" t="s">
        <v>1232</v>
      </c>
      <c r="H7" s="488"/>
      <c r="I7" s="488"/>
      <c r="J7" s="408"/>
    </row>
    <row r="8" spans="1:10">
      <c r="A8" s="608"/>
      <c r="B8" s="608"/>
      <c r="C8" s="608"/>
      <c r="D8" s="605"/>
      <c r="E8" s="482" t="s">
        <v>3028</v>
      </c>
      <c r="F8" s="408" t="s">
        <v>1313</v>
      </c>
      <c r="G8" s="391" t="s">
        <v>2557</v>
      </c>
      <c r="H8" s="392"/>
      <c r="I8" s="483" t="s">
        <v>3667</v>
      </c>
      <c r="J8" s="408"/>
    </row>
    <row r="9" spans="1:10">
      <c r="A9" s="608"/>
      <c r="B9" s="608"/>
      <c r="C9" s="608"/>
      <c r="D9" s="605"/>
      <c r="E9" s="482" t="s">
        <v>2558</v>
      </c>
      <c r="F9" s="408" t="s">
        <v>1313</v>
      </c>
      <c r="G9" s="391" t="s">
        <v>2559</v>
      </c>
      <c r="H9" s="392"/>
      <c r="I9" s="483" t="s">
        <v>3667</v>
      </c>
      <c r="J9" s="408"/>
    </row>
    <row r="10" spans="1:10">
      <c r="A10" s="608"/>
      <c r="B10" s="608"/>
      <c r="C10" s="608"/>
      <c r="D10" s="605"/>
      <c r="E10" s="482" t="s">
        <v>3029</v>
      </c>
      <c r="F10" s="408" t="s">
        <v>1313</v>
      </c>
      <c r="G10" s="391" t="s">
        <v>2561</v>
      </c>
      <c r="H10" s="392">
        <v>275</v>
      </c>
      <c r="I10" s="392" t="s">
        <v>1590</v>
      </c>
      <c r="J10" s="408"/>
    </row>
    <row r="11" spans="1:10">
      <c r="A11" s="608"/>
      <c r="B11" s="608"/>
      <c r="C11" s="608"/>
      <c r="D11" s="605" t="s">
        <v>2562</v>
      </c>
      <c r="E11" s="489" t="s">
        <v>2563</v>
      </c>
      <c r="F11" s="408" t="s">
        <v>2564</v>
      </c>
      <c r="G11" s="391" t="s">
        <v>2565</v>
      </c>
      <c r="H11" s="392">
        <v>250</v>
      </c>
      <c r="I11" s="392" t="s">
        <v>1590</v>
      </c>
      <c r="J11" s="408"/>
    </row>
    <row r="12" spans="1:10">
      <c r="A12" s="608"/>
      <c r="B12" s="608"/>
      <c r="C12" s="608"/>
      <c r="D12" s="605"/>
      <c r="E12" s="489" t="s">
        <v>2566</v>
      </c>
      <c r="F12" s="408" t="s">
        <v>2564</v>
      </c>
      <c r="G12" s="391" t="s">
        <v>2568</v>
      </c>
      <c r="H12" s="392">
        <v>240</v>
      </c>
      <c r="I12" s="392" t="s">
        <v>1594</v>
      </c>
      <c r="J12" s="408"/>
    </row>
    <row r="13" spans="1:10" hidden="1">
      <c r="A13" s="608"/>
      <c r="B13" s="608"/>
      <c r="C13" s="608"/>
      <c r="D13" s="605"/>
      <c r="E13" s="489" t="s">
        <v>2549</v>
      </c>
      <c r="F13" s="408" t="s">
        <v>2564</v>
      </c>
      <c r="G13" s="487" t="s">
        <v>1232</v>
      </c>
      <c r="H13" s="488"/>
      <c r="I13" s="488"/>
      <c r="J13" s="408"/>
    </row>
    <row r="14" spans="1:10">
      <c r="H14" s="457">
        <f>SUM(H12,H5,H3)</f>
        <v>740</v>
      </c>
    </row>
  </sheetData>
  <mergeCells count="7">
    <mergeCell ref="A1:J1"/>
    <mergeCell ref="A3:A13"/>
    <mergeCell ref="B3:B13"/>
    <mergeCell ref="C3:C13"/>
    <mergeCell ref="D3:D5"/>
    <mergeCell ref="D6:D10"/>
    <mergeCell ref="D11:D13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0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G2" sqref="G1:G1048576"/>
    </sheetView>
  </sheetViews>
  <sheetFormatPr defaultColWidth="9" defaultRowHeight="14.25"/>
  <cols>
    <col min="1" max="1" width="5.375" style="332" customWidth="1"/>
    <col min="2" max="2" width="6" style="332" customWidth="1"/>
    <col min="3" max="3" width="5.25" style="332" customWidth="1"/>
    <col min="4" max="4" width="18.875" style="332" customWidth="1"/>
    <col min="5" max="5" width="51.125" style="332" customWidth="1"/>
    <col min="6" max="6" width="7.625" style="332" customWidth="1"/>
    <col min="7" max="7" width="9.25" style="332" customWidth="1"/>
    <col min="8" max="8" width="11" style="332" customWidth="1"/>
    <col min="9" max="9" width="10.125" style="332" customWidth="1"/>
    <col min="10" max="10" width="23.5" style="332" customWidth="1"/>
    <col min="11" max="16384" width="9" style="332"/>
  </cols>
  <sheetData>
    <row r="1" spans="1:10" ht="20.25">
      <c r="A1" s="606" t="s">
        <v>3595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2571</v>
      </c>
      <c r="B3" s="608">
        <v>26</v>
      </c>
      <c r="C3" s="608">
        <v>24</v>
      </c>
      <c r="D3" s="609" t="s">
        <v>2572</v>
      </c>
      <c r="E3" s="390" t="s">
        <v>3030</v>
      </c>
      <c r="F3" s="390" t="s">
        <v>2574</v>
      </c>
      <c r="G3" s="391" t="s">
        <v>2576</v>
      </c>
      <c r="H3" s="392">
        <v>200</v>
      </c>
      <c r="I3" s="392" t="s">
        <v>1590</v>
      </c>
      <c r="J3" s="408"/>
    </row>
    <row r="4" spans="1:10">
      <c r="A4" s="608"/>
      <c r="B4" s="608"/>
      <c r="C4" s="608"/>
      <c r="D4" s="609"/>
      <c r="E4" s="390" t="s">
        <v>3032</v>
      </c>
      <c r="F4" s="390" t="s">
        <v>2581</v>
      </c>
      <c r="G4" s="403" t="s">
        <v>2583</v>
      </c>
      <c r="H4" s="396">
        <v>200</v>
      </c>
      <c r="I4" s="396" t="s">
        <v>1609</v>
      </c>
      <c r="J4" s="390"/>
    </row>
    <row r="5" spans="1:10">
      <c r="A5" s="608"/>
      <c r="B5" s="608"/>
      <c r="C5" s="608"/>
      <c r="D5" s="609"/>
      <c r="E5" s="390" t="s">
        <v>3033</v>
      </c>
      <c r="F5" s="390" t="s">
        <v>2585</v>
      </c>
      <c r="G5" s="391" t="s">
        <v>2587</v>
      </c>
      <c r="H5" s="444">
        <v>350</v>
      </c>
      <c r="I5" s="444" t="s">
        <v>1594</v>
      </c>
      <c r="J5" s="390" t="s">
        <v>2177</v>
      </c>
    </row>
    <row r="6" spans="1:10">
      <c r="A6" s="608"/>
      <c r="B6" s="608"/>
      <c r="C6" s="608"/>
      <c r="D6" s="609"/>
      <c r="E6" s="390" t="s">
        <v>3034</v>
      </c>
      <c r="F6" s="390" t="s">
        <v>2574</v>
      </c>
      <c r="G6" s="403" t="s">
        <v>2589</v>
      </c>
      <c r="H6" s="396">
        <v>150</v>
      </c>
      <c r="I6" s="396" t="s">
        <v>1609</v>
      </c>
      <c r="J6" s="390" t="s">
        <v>3542</v>
      </c>
    </row>
    <row r="7" spans="1:10">
      <c r="A7" s="608"/>
      <c r="B7" s="608"/>
      <c r="C7" s="608"/>
      <c r="D7" s="609" t="s">
        <v>2590</v>
      </c>
      <c r="E7" s="394" t="s">
        <v>2591</v>
      </c>
      <c r="F7" s="394" t="s">
        <v>2592</v>
      </c>
      <c r="G7" s="403" t="s">
        <v>2594</v>
      </c>
      <c r="H7" s="396">
        <v>600</v>
      </c>
      <c r="I7" s="396" t="s">
        <v>1609</v>
      </c>
      <c r="J7" s="390" t="s">
        <v>3543</v>
      </c>
    </row>
    <row r="8" spans="1:10">
      <c r="A8" s="608"/>
      <c r="B8" s="608"/>
      <c r="C8" s="608"/>
      <c r="D8" s="609"/>
      <c r="E8" s="394" t="s">
        <v>2597</v>
      </c>
      <c r="F8" s="394" t="s">
        <v>2592</v>
      </c>
      <c r="G8" s="391" t="s">
        <v>2598</v>
      </c>
      <c r="H8" s="392">
        <v>392</v>
      </c>
      <c r="I8" s="444" t="s">
        <v>1594</v>
      </c>
      <c r="J8" s="408" t="s">
        <v>2599</v>
      </c>
    </row>
    <row r="9" spans="1:10">
      <c r="A9" s="608"/>
      <c r="B9" s="608"/>
      <c r="C9" s="608"/>
      <c r="D9" s="609"/>
      <c r="E9" s="394" t="s">
        <v>2600</v>
      </c>
      <c r="F9" s="394" t="s">
        <v>2592</v>
      </c>
      <c r="G9" s="403" t="s">
        <v>2601</v>
      </c>
      <c r="H9" s="396">
        <v>200</v>
      </c>
      <c r="I9" s="396" t="s">
        <v>1609</v>
      </c>
      <c r="J9" s="408"/>
    </row>
    <row r="10" spans="1:10">
      <c r="A10" s="608"/>
      <c r="B10" s="608"/>
      <c r="C10" s="608"/>
      <c r="D10" s="609"/>
      <c r="E10" s="394" t="s">
        <v>2602</v>
      </c>
      <c r="F10" s="394" t="s">
        <v>2592</v>
      </c>
      <c r="G10" s="403" t="s">
        <v>2603</v>
      </c>
      <c r="H10" s="396">
        <v>200</v>
      </c>
      <c r="I10" s="396" t="s">
        <v>1609</v>
      </c>
      <c r="J10" s="408"/>
    </row>
    <row r="11" spans="1:10">
      <c r="A11" s="608"/>
      <c r="B11" s="608"/>
      <c r="C11" s="608"/>
      <c r="D11" s="609" t="s">
        <v>1288</v>
      </c>
      <c r="E11" s="394" t="s">
        <v>2604</v>
      </c>
      <c r="F11" s="394" t="s">
        <v>2605</v>
      </c>
      <c r="G11" s="391" t="s">
        <v>2607</v>
      </c>
      <c r="H11" s="392">
        <v>0</v>
      </c>
      <c r="I11" s="392" t="s">
        <v>1594</v>
      </c>
      <c r="J11" s="408" t="s">
        <v>2608</v>
      </c>
    </row>
    <row r="12" spans="1:10">
      <c r="A12" s="608"/>
      <c r="B12" s="608"/>
      <c r="C12" s="608"/>
      <c r="D12" s="609"/>
      <c r="E12" s="394" t="s">
        <v>2611</v>
      </c>
      <c r="F12" s="394" t="s">
        <v>2605</v>
      </c>
      <c r="G12" s="391" t="s">
        <v>2612</v>
      </c>
      <c r="H12" s="444">
        <v>150</v>
      </c>
      <c r="I12" s="444" t="s">
        <v>1594</v>
      </c>
      <c r="J12" s="390"/>
    </row>
    <row r="13" spans="1:10">
      <c r="A13" s="608"/>
      <c r="B13" s="608"/>
      <c r="C13" s="608"/>
      <c r="D13" s="609"/>
      <c r="E13" s="394" t="s">
        <v>2613</v>
      </c>
      <c r="F13" s="394" t="s">
        <v>2605</v>
      </c>
      <c r="G13" s="391" t="s">
        <v>2614</v>
      </c>
      <c r="H13" s="444">
        <v>200</v>
      </c>
      <c r="I13" s="444" t="s">
        <v>1594</v>
      </c>
      <c r="J13" s="390"/>
    </row>
    <row r="14" spans="1:10">
      <c r="A14" s="608"/>
      <c r="B14" s="608"/>
      <c r="C14" s="608"/>
      <c r="D14" s="609"/>
      <c r="E14" s="394" t="s">
        <v>2615</v>
      </c>
      <c r="F14" s="394" t="s">
        <v>2605</v>
      </c>
      <c r="G14" s="403" t="s">
        <v>2616</v>
      </c>
      <c r="H14" s="396">
        <v>200</v>
      </c>
      <c r="I14" s="396" t="s">
        <v>1609</v>
      </c>
      <c r="J14" s="390"/>
    </row>
    <row r="15" spans="1:10">
      <c r="A15" s="608"/>
      <c r="B15" s="608"/>
      <c r="C15" s="608"/>
      <c r="D15" s="609"/>
      <c r="E15" s="394" t="s">
        <v>2617</v>
      </c>
      <c r="F15" s="394" t="s">
        <v>2605</v>
      </c>
      <c r="G15" s="403" t="s">
        <v>2618</v>
      </c>
      <c r="H15" s="396">
        <v>250</v>
      </c>
      <c r="I15" s="396" t="s">
        <v>1609</v>
      </c>
      <c r="J15" s="390" t="s">
        <v>3544</v>
      </c>
    </row>
    <row r="16" spans="1:10">
      <c r="A16" s="608"/>
      <c r="B16" s="608"/>
      <c r="C16" s="608"/>
      <c r="D16" s="609" t="s">
        <v>2619</v>
      </c>
      <c r="E16" s="394" t="s">
        <v>3035</v>
      </c>
      <c r="F16" s="394" t="s">
        <v>2621</v>
      </c>
      <c r="G16" s="391" t="s">
        <v>2623</v>
      </c>
      <c r="H16" s="444">
        <v>300</v>
      </c>
      <c r="I16" s="444" t="s">
        <v>1590</v>
      </c>
      <c r="J16" s="390" t="s">
        <v>1631</v>
      </c>
    </row>
    <row r="17" spans="1:10">
      <c r="A17" s="608"/>
      <c r="B17" s="608"/>
      <c r="C17" s="608"/>
      <c r="D17" s="609"/>
      <c r="E17" s="394" t="s">
        <v>2624</v>
      </c>
      <c r="F17" s="394" t="s">
        <v>2621</v>
      </c>
      <c r="G17" s="391" t="s">
        <v>2625</v>
      </c>
      <c r="H17" s="444">
        <v>300</v>
      </c>
      <c r="I17" s="444" t="s">
        <v>1594</v>
      </c>
      <c r="J17" s="390"/>
    </row>
    <row r="18" spans="1:10">
      <c r="A18" s="608"/>
      <c r="B18" s="608"/>
      <c r="C18" s="608"/>
      <c r="D18" s="609"/>
      <c r="E18" s="394" t="s">
        <v>2626</v>
      </c>
      <c r="F18" s="394" t="s">
        <v>2621</v>
      </c>
      <c r="G18" s="391" t="s">
        <v>2627</v>
      </c>
      <c r="H18" s="444">
        <v>300</v>
      </c>
      <c r="I18" s="444" t="s">
        <v>1594</v>
      </c>
      <c r="J18" s="390"/>
    </row>
    <row r="19" spans="1:10">
      <c r="A19" s="608"/>
      <c r="B19" s="608"/>
      <c r="C19" s="608"/>
      <c r="D19" s="609"/>
      <c r="E19" s="394" t="s">
        <v>3036</v>
      </c>
      <c r="F19" s="394" t="s">
        <v>2621</v>
      </c>
      <c r="G19" s="403" t="s">
        <v>2629</v>
      </c>
      <c r="H19" s="396">
        <v>400</v>
      </c>
      <c r="I19" s="396" t="s">
        <v>1609</v>
      </c>
      <c r="J19" s="390"/>
    </row>
    <row r="20" spans="1:10">
      <c r="A20" s="608"/>
      <c r="B20" s="608"/>
      <c r="C20" s="608"/>
      <c r="D20" s="609" t="s">
        <v>2631</v>
      </c>
      <c r="E20" s="394" t="s">
        <v>2632</v>
      </c>
      <c r="F20" s="394" t="s">
        <v>2633</v>
      </c>
      <c r="G20" s="391" t="s">
        <v>2635</v>
      </c>
      <c r="H20" s="444">
        <v>200</v>
      </c>
      <c r="I20" s="444" t="s">
        <v>1590</v>
      </c>
      <c r="J20" s="390" t="s">
        <v>1631</v>
      </c>
    </row>
    <row r="21" spans="1:10">
      <c r="A21" s="608"/>
      <c r="B21" s="608"/>
      <c r="C21" s="608"/>
      <c r="D21" s="609"/>
      <c r="E21" s="394" t="s">
        <v>2636</v>
      </c>
      <c r="F21" s="394" t="s">
        <v>2633</v>
      </c>
      <c r="G21" s="403" t="s">
        <v>2637</v>
      </c>
      <c r="H21" s="396">
        <v>250</v>
      </c>
      <c r="I21" s="396" t="s">
        <v>1609</v>
      </c>
      <c r="J21" s="390"/>
    </row>
    <row r="22" spans="1:10">
      <c r="A22" s="608"/>
      <c r="B22" s="608"/>
      <c r="C22" s="608"/>
      <c r="D22" s="609"/>
      <c r="E22" s="394" t="s">
        <v>2638</v>
      </c>
      <c r="F22" s="394" t="s">
        <v>2633</v>
      </c>
      <c r="G22" s="391" t="s">
        <v>2639</v>
      </c>
      <c r="H22" s="444">
        <v>200</v>
      </c>
      <c r="I22" s="444" t="s">
        <v>1594</v>
      </c>
      <c r="J22" s="390"/>
    </row>
    <row r="23" spans="1:10">
      <c r="A23" s="608"/>
      <c r="B23" s="608"/>
      <c r="C23" s="608"/>
      <c r="D23" s="609" t="s">
        <v>1304</v>
      </c>
      <c r="E23" s="394" t="s">
        <v>2609</v>
      </c>
      <c r="F23" s="394" t="s">
        <v>2640</v>
      </c>
      <c r="G23" s="403" t="s">
        <v>2642</v>
      </c>
      <c r="H23" s="396">
        <v>220</v>
      </c>
      <c r="I23" s="396" t="s">
        <v>1609</v>
      </c>
      <c r="J23" s="390"/>
    </row>
    <row r="24" spans="1:10">
      <c r="A24" s="608"/>
      <c r="B24" s="608"/>
      <c r="C24" s="608"/>
      <c r="D24" s="609"/>
      <c r="E24" s="394" t="s">
        <v>2613</v>
      </c>
      <c r="F24" s="394" t="s">
        <v>2640</v>
      </c>
      <c r="G24" s="391" t="s">
        <v>2643</v>
      </c>
      <c r="H24" s="444">
        <v>300</v>
      </c>
      <c r="I24" s="444" t="s">
        <v>1594</v>
      </c>
      <c r="J24" s="390" t="s">
        <v>2644</v>
      </c>
    </row>
    <row r="25" spans="1:10">
      <c r="A25" s="608"/>
      <c r="B25" s="608"/>
      <c r="C25" s="608"/>
      <c r="D25" s="408" t="s">
        <v>2645</v>
      </c>
      <c r="E25" s="394" t="s">
        <v>2646</v>
      </c>
      <c r="F25" s="394" t="s">
        <v>1260</v>
      </c>
      <c r="G25" s="403" t="s">
        <v>2648</v>
      </c>
      <c r="H25" s="410">
        <v>1000</v>
      </c>
      <c r="I25" s="396" t="s">
        <v>1609</v>
      </c>
      <c r="J25" s="390" t="s">
        <v>3545</v>
      </c>
    </row>
    <row r="26" spans="1:10">
      <c r="H26" s="457">
        <f>SUM(,H25,H23,H21,H19,H15,H14,H10,H9,H7,H6,H4)</f>
        <v>3670</v>
      </c>
    </row>
  </sheetData>
  <autoFilter ref="A1:J26"/>
  <mergeCells count="10">
    <mergeCell ref="A1:J1"/>
    <mergeCell ref="A3:A25"/>
    <mergeCell ref="B3:B25"/>
    <mergeCell ref="C3:C25"/>
    <mergeCell ref="D3:D6"/>
    <mergeCell ref="D7:D10"/>
    <mergeCell ref="D11:D15"/>
    <mergeCell ref="D16:D19"/>
    <mergeCell ref="D20:D22"/>
    <mergeCell ref="D23:D24"/>
  </mergeCells>
  <phoneticPr fontId="39" type="noConversion"/>
  <pageMargins left="0.74791666666666701" right="0.35416666666666702" top="0.98402777777777795" bottom="0.98402777777777795" header="0.51180555555555596" footer="0.51180555555555596"/>
  <pageSetup paperSize="9" scale="86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G2" sqref="G1:G1048576"/>
    </sheetView>
  </sheetViews>
  <sheetFormatPr defaultColWidth="9" defaultRowHeight="14.25"/>
  <cols>
    <col min="1" max="1" width="5.25" style="332" customWidth="1"/>
    <col min="2" max="2" width="6.375" style="332" customWidth="1"/>
    <col min="3" max="3" width="5.875" style="332" customWidth="1"/>
    <col min="4" max="4" width="20.375" style="332" customWidth="1"/>
    <col min="5" max="5" width="50.5" style="332" customWidth="1"/>
    <col min="6" max="6" width="10.75" style="332" customWidth="1"/>
    <col min="7" max="7" width="11.25" style="332" customWidth="1"/>
    <col min="8" max="8" width="11.75" style="332" customWidth="1"/>
    <col min="9" max="9" width="12.5" style="332" customWidth="1"/>
    <col min="10" max="10" width="15.75" style="332" customWidth="1"/>
    <col min="11" max="16384" width="9" style="332"/>
  </cols>
  <sheetData>
    <row r="1" spans="1:10" ht="20.25">
      <c r="A1" s="606" t="s">
        <v>3596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2649</v>
      </c>
      <c r="B3" s="608">
        <v>8</v>
      </c>
      <c r="C3" s="608">
        <v>8</v>
      </c>
      <c r="D3" s="609" t="s">
        <v>1345</v>
      </c>
      <c r="E3" s="390" t="s">
        <v>2650</v>
      </c>
      <c r="F3" s="390" t="s">
        <v>2651</v>
      </c>
      <c r="G3" s="391" t="s">
        <v>2653</v>
      </c>
      <c r="H3" s="392">
        <v>400</v>
      </c>
      <c r="I3" s="444" t="s">
        <v>1594</v>
      </c>
      <c r="J3" s="408" t="s">
        <v>2654</v>
      </c>
    </row>
    <row r="4" spans="1:10">
      <c r="A4" s="608"/>
      <c r="B4" s="608"/>
      <c r="C4" s="608"/>
      <c r="D4" s="609"/>
      <c r="E4" s="394" t="s">
        <v>2655</v>
      </c>
      <c r="F4" s="394" t="s">
        <v>2651</v>
      </c>
      <c r="G4" s="391" t="s">
        <v>2656</v>
      </c>
      <c r="H4" s="392">
        <v>475</v>
      </c>
      <c r="I4" s="392" t="s">
        <v>1590</v>
      </c>
      <c r="J4" s="408" t="s">
        <v>2657</v>
      </c>
    </row>
    <row r="5" spans="1:10">
      <c r="A5" s="608"/>
      <c r="B5" s="608"/>
      <c r="C5" s="608"/>
      <c r="D5" s="609"/>
      <c r="E5" s="394" t="s">
        <v>2658</v>
      </c>
      <c r="F5" s="394" t="s">
        <v>2659</v>
      </c>
      <c r="G5" s="403" t="s">
        <v>2661</v>
      </c>
      <c r="H5" s="396">
        <v>100</v>
      </c>
      <c r="I5" s="396" t="s">
        <v>1609</v>
      </c>
      <c r="J5" s="408"/>
    </row>
    <row r="6" spans="1:10">
      <c r="A6" s="608"/>
      <c r="B6" s="608"/>
      <c r="C6" s="608"/>
      <c r="D6" s="605" t="s">
        <v>2267</v>
      </c>
      <c r="E6" s="394" t="s">
        <v>2662</v>
      </c>
      <c r="F6" s="394" t="s">
        <v>2663</v>
      </c>
      <c r="G6" s="391" t="s">
        <v>2665</v>
      </c>
      <c r="H6" s="392">
        <v>260</v>
      </c>
      <c r="I6" s="392" t="s">
        <v>1594</v>
      </c>
      <c r="J6" s="408"/>
    </row>
    <row r="7" spans="1:10">
      <c r="A7" s="608"/>
      <c r="B7" s="608"/>
      <c r="C7" s="608"/>
      <c r="D7" s="605"/>
      <c r="E7" s="394" t="s">
        <v>2666</v>
      </c>
      <c r="F7" s="394" t="s">
        <v>2667</v>
      </c>
      <c r="G7" s="391" t="s">
        <v>2669</v>
      </c>
      <c r="H7" s="392">
        <v>285</v>
      </c>
      <c r="I7" s="392" t="s">
        <v>1590</v>
      </c>
      <c r="J7" s="408" t="s">
        <v>2657</v>
      </c>
    </row>
    <row r="8" spans="1:10">
      <c r="A8" s="608"/>
      <c r="B8" s="608"/>
      <c r="C8" s="608"/>
      <c r="D8" s="605"/>
      <c r="E8" s="394" t="s">
        <v>2670</v>
      </c>
      <c r="F8" s="394" t="s">
        <v>2671</v>
      </c>
      <c r="G8" s="391" t="s">
        <v>2673</v>
      </c>
      <c r="H8" s="392">
        <v>135</v>
      </c>
      <c r="I8" s="392" t="s">
        <v>1594</v>
      </c>
      <c r="J8" s="408"/>
    </row>
    <row r="9" spans="1:10">
      <c r="A9" s="608"/>
      <c r="B9" s="608"/>
      <c r="C9" s="608"/>
      <c r="D9" s="605" t="s">
        <v>1304</v>
      </c>
      <c r="E9" s="394" t="s">
        <v>2674</v>
      </c>
      <c r="F9" s="394" t="s">
        <v>1366</v>
      </c>
      <c r="G9" s="403" t="s">
        <v>2676</v>
      </c>
      <c r="H9" s="396">
        <v>300</v>
      </c>
      <c r="I9" s="396" t="s">
        <v>1609</v>
      </c>
      <c r="J9" s="408" t="s">
        <v>1617</v>
      </c>
    </row>
    <row r="10" spans="1:10">
      <c r="A10" s="608"/>
      <c r="B10" s="608"/>
      <c r="C10" s="608"/>
      <c r="D10" s="605"/>
      <c r="E10" s="394" t="s">
        <v>3038</v>
      </c>
      <c r="F10" s="394" t="s">
        <v>1366</v>
      </c>
      <c r="G10" s="403" t="s">
        <v>2678</v>
      </c>
      <c r="H10" s="396">
        <v>300</v>
      </c>
      <c r="I10" s="396" t="s">
        <v>1609</v>
      </c>
      <c r="J10" s="408"/>
    </row>
    <row r="11" spans="1:10">
      <c r="H11" s="457">
        <f>SUM(,H10,H9,H5)</f>
        <v>700</v>
      </c>
    </row>
  </sheetData>
  <autoFilter ref="I1:I11"/>
  <mergeCells count="7">
    <mergeCell ref="A1:J1"/>
    <mergeCell ref="A3:A10"/>
    <mergeCell ref="B3:B10"/>
    <mergeCell ref="C3:C10"/>
    <mergeCell ref="D3:D5"/>
    <mergeCell ref="D6:D8"/>
    <mergeCell ref="D9:D10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G2" sqref="G1:G1048576"/>
    </sheetView>
  </sheetViews>
  <sheetFormatPr defaultColWidth="9" defaultRowHeight="14.25"/>
  <cols>
    <col min="1" max="1" width="5.375" style="332" customWidth="1"/>
    <col min="2" max="2" width="5.5" style="332" customWidth="1"/>
    <col min="3" max="3" width="5.75" style="332" customWidth="1"/>
    <col min="4" max="4" width="18.375" style="332" customWidth="1"/>
    <col min="5" max="5" width="38.75" style="332" customWidth="1"/>
    <col min="6" max="6" width="7.375" style="332" customWidth="1"/>
    <col min="7" max="7" width="8.5" style="332" customWidth="1"/>
    <col min="8" max="8" width="11" style="332" customWidth="1"/>
    <col min="9" max="9" width="9.625" style="332" customWidth="1"/>
    <col min="10" max="10" width="13.625" style="332" customWidth="1"/>
    <col min="11" max="16384" width="9" style="332"/>
  </cols>
  <sheetData>
    <row r="1" spans="1:10" ht="20.25">
      <c r="A1" s="606" t="s">
        <v>3598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88" t="s">
        <v>1582</v>
      </c>
      <c r="B2" s="388" t="s">
        <v>1</v>
      </c>
      <c r="C2" s="388" t="s">
        <v>2</v>
      </c>
      <c r="D2" s="388" t="s">
        <v>3</v>
      </c>
      <c r="E2" s="405" t="s">
        <v>5</v>
      </c>
      <c r="F2" s="388" t="s">
        <v>6</v>
      </c>
      <c r="G2" s="388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31" t="s">
        <v>2679</v>
      </c>
      <c r="B3" s="631">
        <v>12</v>
      </c>
      <c r="C3" s="631">
        <v>10</v>
      </c>
      <c r="D3" s="441" t="s">
        <v>3597</v>
      </c>
      <c r="E3" s="441" t="s">
        <v>3040</v>
      </c>
      <c r="F3" s="445" t="s">
        <v>1402</v>
      </c>
      <c r="G3" s="403" t="s">
        <v>2686</v>
      </c>
      <c r="H3" s="396">
        <v>250</v>
      </c>
      <c r="I3" s="396" t="s">
        <v>1609</v>
      </c>
      <c r="J3" s="408" t="s">
        <v>3544</v>
      </c>
    </row>
    <row r="4" spans="1:10">
      <c r="A4" s="632"/>
      <c r="B4" s="632"/>
      <c r="C4" s="632"/>
      <c r="D4" s="634" t="s">
        <v>2687</v>
      </c>
      <c r="E4" s="445" t="s">
        <v>2688</v>
      </c>
      <c r="F4" s="445" t="s">
        <v>1376</v>
      </c>
      <c r="G4" s="391" t="s">
        <v>2689</v>
      </c>
      <c r="H4" s="392">
        <v>275</v>
      </c>
      <c r="I4" s="392" t="s">
        <v>1594</v>
      </c>
      <c r="J4" s="408"/>
    </row>
    <row r="5" spans="1:10">
      <c r="A5" s="632"/>
      <c r="B5" s="632"/>
      <c r="C5" s="632"/>
      <c r="D5" s="634"/>
      <c r="E5" s="445" t="s">
        <v>2681</v>
      </c>
      <c r="F5" s="445" t="s">
        <v>1376</v>
      </c>
      <c r="G5" s="403" t="s">
        <v>2690</v>
      </c>
      <c r="H5" s="396">
        <v>600</v>
      </c>
      <c r="I5" s="396" t="s">
        <v>1609</v>
      </c>
      <c r="J5" s="408"/>
    </row>
    <row r="6" spans="1:10">
      <c r="A6" s="632"/>
      <c r="B6" s="632"/>
      <c r="C6" s="632"/>
      <c r="D6" s="634" t="s">
        <v>2691</v>
      </c>
      <c r="E6" s="441" t="s">
        <v>2692</v>
      </c>
      <c r="F6" s="445" t="s">
        <v>2693</v>
      </c>
      <c r="G6" s="403" t="s">
        <v>2694</v>
      </c>
      <c r="H6" s="396">
        <v>310</v>
      </c>
      <c r="I6" s="396" t="s">
        <v>1609</v>
      </c>
      <c r="J6" s="408" t="s">
        <v>3546</v>
      </c>
    </row>
    <row r="7" spans="1:10">
      <c r="A7" s="632"/>
      <c r="B7" s="632"/>
      <c r="C7" s="632"/>
      <c r="D7" s="634"/>
      <c r="E7" s="441" t="s">
        <v>2695</v>
      </c>
      <c r="F7" s="445" t="s">
        <v>2693</v>
      </c>
      <c r="G7" s="403" t="s">
        <v>2696</v>
      </c>
      <c r="H7" s="396">
        <v>450</v>
      </c>
      <c r="I7" s="396" t="s">
        <v>1609</v>
      </c>
      <c r="J7" s="408"/>
    </row>
    <row r="8" spans="1:10">
      <c r="A8" s="632"/>
      <c r="B8" s="632"/>
      <c r="C8" s="632"/>
      <c r="D8" s="634" t="s">
        <v>2697</v>
      </c>
      <c r="E8" s="445" t="s">
        <v>2698</v>
      </c>
      <c r="F8" s="445" t="s">
        <v>2699</v>
      </c>
      <c r="G8" s="391" t="s">
        <v>2700</v>
      </c>
      <c r="H8" s="392">
        <v>275</v>
      </c>
      <c r="I8" s="392" t="s">
        <v>1594</v>
      </c>
      <c r="J8" s="408"/>
    </row>
    <row r="9" spans="1:10">
      <c r="A9" s="632"/>
      <c r="B9" s="632"/>
      <c r="C9" s="632"/>
      <c r="D9" s="634"/>
      <c r="E9" s="445" t="s">
        <v>1841</v>
      </c>
      <c r="F9" s="445" t="s">
        <v>2699</v>
      </c>
      <c r="G9" s="403" t="s">
        <v>2701</v>
      </c>
      <c r="H9" s="396">
        <v>625</v>
      </c>
      <c r="I9" s="396" t="s">
        <v>1609</v>
      </c>
      <c r="J9" s="408"/>
    </row>
    <row r="10" spans="1:10">
      <c r="A10" s="632"/>
      <c r="B10" s="632"/>
      <c r="C10" s="632"/>
      <c r="D10" s="634" t="s">
        <v>2702</v>
      </c>
      <c r="E10" s="445" t="s">
        <v>2703</v>
      </c>
      <c r="F10" s="445" t="s">
        <v>2704</v>
      </c>
      <c r="G10" s="391" t="s">
        <v>2705</v>
      </c>
      <c r="H10" s="392"/>
      <c r="I10" s="483" t="s">
        <v>3667</v>
      </c>
      <c r="J10" s="408"/>
    </row>
    <row r="11" spans="1:10">
      <c r="A11" s="632"/>
      <c r="B11" s="632"/>
      <c r="C11" s="632"/>
      <c r="D11" s="634"/>
      <c r="E11" s="445" t="s">
        <v>2706</v>
      </c>
      <c r="F11" s="445" t="s">
        <v>2704</v>
      </c>
      <c r="G11" s="403" t="s">
        <v>2707</v>
      </c>
      <c r="H11" s="396">
        <v>550</v>
      </c>
      <c r="I11" s="396" t="s">
        <v>1609</v>
      </c>
      <c r="J11" s="408"/>
    </row>
    <row r="12" spans="1:10">
      <c r="A12" s="633"/>
      <c r="B12" s="633"/>
      <c r="C12" s="633"/>
      <c r="D12" s="441" t="s">
        <v>2708</v>
      </c>
      <c r="E12" s="445" t="s">
        <v>2709</v>
      </c>
      <c r="F12" s="445" t="s">
        <v>2710</v>
      </c>
      <c r="G12" s="391" t="s">
        <v>2711</v>
      </c>
      <c r="H12" s="392">
        <v>300</v>
      </c>
      <c r="I12" s="392" t="s">
        <v>1590</v>
      </c>
      <c r="J12" s="408"/>
    </row>
    <row r="13" spans="1:10">
      <c r="H13" s="457">
        <f>SUM(H11,H9,H7,H6,H5,H3)</f>
        <v>2785</v>
      </c>
    </row>
  </sheetData>
  <autoFilter ref="A1:J12"/>
  <mergeCells count="8">
    <mergeCell ref="A1:J1"/>
    <mergeCell ref="A3:A12"/>
    <mergeCell ref="B3:B12"/>
    <mergeCell ref="C3:C12"/>
    <mergeCell ref="D4:D5"/>
    <mergeCell ref="D6:D7"/>
    <mergeCell ref="D8:D9"/>
    <mergeCell ref="D10:D11"/>
  </mergeCells>
  <phoneticPr fontId="39" type="noConversion"/>
  <pageMargins left="0.74791666666666701" right="0.35416666666666702" top="0.98402777777777795" bottom="0.98402777777777795" header="0.51180555555555596" footer="0.51180555555555596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2" sqref="G1:G1048576"/>
    </sheetView>
  </sheetViews>
  <sheetFormatPr defaultColWidth="9" defaultRowHeight="14.25"/>
  <cols>
    <col min="1" max="1" width="6.25" style="332" customWidth="1"/>
    <col min="2" max="2" width="5.625" style="332" customWidth="1"/>
    <col min="3" max="3" width="6" style="332" customWidth="1"/>
    <col min="4" max="4" width="15.5" style="332" customWidth="1"/>
    <col min="5" max="5" width="37.75" style="332" customWidth="1"/>
    <col min="6" max="6" width="8.75" style="332" customWidth="1"/>
    <col min="7" max="7" width="10.5" style="332" customWidth="1"/>
    <col min="8" max="8" width="10.25" style="332" customWidth="1"/>
    <col min="9" max="9" width="9.875" style="332" customWidth="1"/>
    <col min="10" max="10" width="10.875" style="332" customWidth="1"/>
    <col min="11" max="16384" width="9" style="332"/>
  </cols>
  <sheetData>
    <row r="1" spans="1:10" ht="20.25">
      <c r="A1" s="606" t="s">
        <v>3599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397" t="s">
        <v>3618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2719</v>
      </c>
      <c r="B3" s="608">
        <v>5</v>
      </c>
      <c r="C3" s="608">
        <v>5</v>
      </c>
      <c r="D3" s="620" t="s">
        <v>3619</v>
      </c>
      <c r="E3" s="413" t="s">
        <v>2721</v>
      </c>
      <c r="F3" s="411" t="s">
        <v>2722</v>
      </c>
      <c r="G3" s="391" t="s">
        <v>2724</v>
      </c>
      <c r="H3" s="408">
        <v>275</v>
      </c>
      <c r="I3" s="408" t="s">
        <v>1590</v>
      </c>
      <c r="J3" s="408" t="s">
        <v>2725</v>
      </c>
    </row>
    <row r="4" spans="1:10">
      <c r="A4" s="608"/>
      <c r="B4" s="608"/>
      <c r="C4" s="608"/>
      <c r="D4" s="620"/>
      <c r="E4" s="394" t="s">
        <v>3622</v>
      </c>
      <c r="F4" s="413" t="s">
        <v>2722</v>
      </c>
      <c r="G4" s="403" t="s">
        <v>2727</v>
      </c>
      <c r="H4" s="410">
        <v>575</v>
      </c>
      <c r="I4" s="410" t="s">
        <v>1609</v>
      </c>
      <c r="J4" s="408"/>
    </row>
    <row r="5" spans="1:10">
      <c r="A5" s="608"/>
      <c r="B5" s="608"/>
      <c r="C5" s="608"/>
      <c r="D5" s="620" t="s">
        <v>3620</v>
      </c>
      <c r="E5" s="394" t="s">
        <v>3623</v>
      </c>
      <c r="F5" s="394" t="s">
        <v>2730</v>
      </c>
      <c r="G5" s="403" t="s">
        <v>2732</v>
      </c>
      <c r="H5" s="410">
        <v>325</v>
      </c>
      <c r="I5" s="410" t="s">
        <v>1609</v>
      </c>
      <c r="J5" s="408"/>
    </row>
    <row r="6" spans="1:10">
      <c r="A6" s="608"/>
      <c r="B6" s="608"/>
      <c r="C6" s="608"/>
      <c r="D6" s="620"/>
      <c r="E6" s="394" t="s">
        <v>2733</v>
      </c>
      <c r="F6" s="394" t="s">
        <v>2730</v>
      </c>
      <c r="G6" s="403" t="s">
        <v>2734</v>
      </c>
      <c r="H6" s="410">
        <v>290</v>
      </c>
      <c r="I6" s="410" t="s">
        <v>1609</v>
      </c>
      <c r="J6" s="408"/>
    </row>
    <row r="7" spans="1:10">
      <c r="A7" s="608"/>
      <c r="B7" s="608"/>
      <c r="C7" s="608"/>
      <c r="D7" s="411" t="s">
        <v>3621</v>
      </c>
      <c r="E7" s="390" t="s">
        <v>2736</v>
      </c>
      <c r="F7" s="413" t="s">
        <v>2737</v>
      </c>
      <c r="G7" s="403" t="s">
        <v>2739</v>
      </c>
      <c r="H7" s="410">
        <v>300</v>
      </c>
      <c r="I7" s="410" t="s">
        <v>1609</v>
      </c>
      <c r="J7" s="408"/>
    </row>
    <row r="8" spans="1:10">
      <c r="H8" s="457">
        <f>SUM(,H7,H6,H5,H4)</f>
        <v>1490</v>
      </c>
    </row>
  </sheetData>
  <autoFilter ref="I1:I7"/>
  <mergeCells count="6">
    <mergeCell ref="A1:J1"/>
    <mergeCell ref="A3:A7"/>
    <mergeCell ref="B3:B7"/>
    <mergeCell ref="C3:C7"/>
    <mergeCell ref="D3:D4"/>
    <mergeCell ref="D5:D6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>
      <selection activeCell="G2" sqref="G1:G1048576"/>
    </sheetView>
  </sheetViews>
  <sheetFormatPr defaultColWidth="9" defaultRowHeight="14.25"/>
  <cols>
    <col min="1" max="1" width="6.5" style="332" customWidth="1"/>
    <col min="2" max="2" width="6.125" style="332" customWidth="1"/>
    <col min="3" max="3" width="6.875" style="332" customWidth="1"/>
    <col min="4" max="4" width="24.125" style="332" customWidth="1"/>
    <col min="5" max="5" width="28.25" style="332" customWidth="1"/>
    <col min="6" max="6" width="7.375" style="332" customWidth="1"/>
    <col min="7" max="7" width="9.75" style="332" customWidth="1"/>
    <col min="8" max="8" width="12.75" style="332" customWidth="1"/>
    <col min="9" max="9" width="9.75" style="332" customWidth="1"/>
    <col min="10" max="16384" width="9" style="332"/>
  </cols>
  <sheetData>
    <row r="1" spans="1:10" ht="20.25">
      <c r="A1" s="606" t="s">
        <v>3600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07" t="s">
        <v>5</v>
      </c>
      <c r="F2" s="397" t="s">
        <v>6</v>
      </c>
      <c r="G2" s="397" t="s">
        <v>3618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2712</v>
      </c>
      <c r="B3" s="608">
        <v>3</v>
      </c>
      <c r="C3" s="615">
        <v>3</v>
      </c>
      <c r="D3" s="609" t="s">
        <v>3624</v>
      </c>
      <c r="E3" s="390" t="s">
        <v>2713</v>
      </c>
      <c r="F3" s="390" t="s">
        <v>1414</v>
      </c>
      <c r="G3" s="391" t="s">
        <v>2714</v>
      </c>
      <c r="H3" s="408"/>
      <c r="I3" s="483" t="s">
        <v>3667</v>
      </c>
      <c r="J3" s="417"/>
    </row>
    <row r="4" spans="1:10">
      <c r="A4" s="608"/>
      <c r="B4" s="608"/>
      <c r="C4" s="615"/>
      <c r="D4" s="609"/>
      <c r="E4" s="394" t="s">
        <v>2715</v>
      </c>
      <c r="F4" s="390" t="s">
        <v>1414</v>
      </c>
      <c r="G4" s="391" t="s">
        <v>2716</v>
      </c>
      <c r="H4" s="408">
        <v>400</v>
      </c>
      <c r="I4" s="408" t="s">
        <v>1590</v>
      </c>
      <c r="J4" s="417"/>
    </row>
    <row r="5" spans="1:10">
      <c r="A5" s="608"/>
      <c r="B5" s="608"/>
      <c r="C5" s="615"/>
      <c r="D5" s="609"/>
      <c r="E5" s="394" t="s">
        <v>2717</v>
      </c>
      <c r="F5" s="390" t="s">
        <v>1414</v>
      </c>
      <c r="G5" s="403" t="s">
        <v>2718</v>
      </c>
      <c r="H5" s="410">
        <v>300</v>
      </c>
      <c r="I5" s="410" t="s">
        <v>1609</v>
      </c>
      <c r="J5" s="417"/>
    </row>
    <row r="6" spans="1:10">
      <c r="H6" s="457">
        <f>SUM(,H5)</f>
        <v>300</v>
      </c>
    </row>
  </sheetData>
  <autoFilter ref="A2:J5"/>
  <mergeCells count="5">
    <mergeCell ref="A1:J1"/>
    <mergeCell ref="A3:A5"/>
    <mergeCell ref="B3:B5"/>
    <mergeCell ref="C3:C5"/>
    <mergeCell ref="D3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"/>
  <sheetViews>
    <sheetView workbookViewId="0">
      <selection activeCell="G2" sqref="G1:G1048576"/>
    </sheetView>
  </sheetViews>
  <sheetFormatPr defaultColWidth="9" defaultRowHeight="13.5"/>
  <cols>
    <col min="1" max="1" width="6.5" customWidth="1"/>
    <col min="2" max="2" width="6.125" customWidth="1"/>
    <col min="3" max="3" width="7.5" customWidth="1"/>
    <col min="4" max="4" width="31" customWidth="1"/>
    <col min="5" max="5" width="41" customWidth="1"/>
    <col min="7" max="7" width="10.25" customWidth="1"/>
    <col min="8" max="8" width="11.875" customWidth="1"/>
    <col min="9" max="9" width="10.75" customWidth="1"/>
    <col min="10" max="10" width="18.375" customWidth="1"/>
  </cols>
  <sheetData>
    <row r="1" spans="1:10" ht="20.25">
      <c r="A1" s="606" t="s">
        <v>3672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81" t="s">
        <v>5</v>
      </c>
      <c r="F2" s="397" t="s">
        <v>6</v>
      </c>
      <c r="G2" s="397" t="s">
        <v>3637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2741</v>
      </c>
      <c r="B3" s="608">
        <v>2</v>
      </c>
      <c r="C3" s="608">
        <v>2</v>
      </c>
      <c r="D3" s="609" t="s">
        <v>3625</v>
      </c>
      <c r="E3" s="480" t="s">
        <v>2743</v>
      </c>
      <c r="F3" s="480" t="s">
        <v>2744</v>
      </c>
      <c r="G3" s="391" t="s">
        <v>2746</v>
      </c>
      <c r="H3" s="392">
        <v>400</v>
      </c>
      <c r="I3" s="392" t="s">
        <v>1594</v>
      </c>
      <c r="J3" s="417"/>
    </row>
    <row r="4" spans="1:10">
      <c r="A4" s="608"/>
      <c r="B4" s="608"/>
      <c r="C4" s="608"/>
      <c r="D4" s="609"/>
      <c r="E4" s="482" t="s">
        <v>2747</v>
      </c>
      <c r="F4" s="482" t="s">
        <v>2748</v>
      </c>
      <c r="G4" s="391" t="s">
        <v>2750</v>
      </c>
      <c r="H4" s="392">
        <v>200</v>
      </c>
      <c r="I4" s="392" t="s">
        <v>1594</v>
      </c>
      <c r="J4" s="392" t="s">
        <v>2068</v>
      </c>
    </row>
  </sheetData>
  <mergeCells count="5">
    <mergeCell ref="A1:J1"/>
    <mergeCell ref="A3:A4"/>
    <mergeCell ref="B3:B4"/>
    <mergeCell ref="C3:C4"/>
    <mergeCell ref="D3:D4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G2" sqref="G1:G1048576"/>
    </sheetView>
  </sheetViews>
  <sheetFormatPr defaultColWidth="9" defaultRowHeight="14.25"/>
  <cols>
    <col min="1" max="1" width="5.625" style="332" customWidth="1"/>
    <col min="2" max="2" width="6.25" style="332" customWidth="1"/>
    <col min="3" max="3" width="6.5" style="332" customWidth="1"/>
    <col min="4" max="4" width="24.5" style="332" customWidth="1"/>
    <col min="5" max="5" width="30.25" style="332" customWidth="1"/>
    <col min="6" max="7" width="9" style="332"/>
    <col min="8" max="8" width="12.625" style="332" customWidth="1"/>
    <col min="9" max="9" width="10.25" style="332" customWidth="1"/>
    <col min="10" max="10" width="17.875" style="332" customWidth="1"/>
    <col min="11" max="16384" width="9" style="332"/>
  </cols>
  <sheetData>
    <row r="1" spans="1:10" ht="20.25">
      <c r="A1" s="606" t="s">
        <v>3601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88" t="s">
        <v>1582</v>
      </c>
      <c r="B2" s="388" t="s">
        <v>1</v>
      </c>
      <c r="C2" s="388" t="s">
        <v>2</v>
      </c>
      <c r="D2" s="388" t="s">
        <v>3</v>
      </c>
      <c r="E2" s="422" t="s">
        <v>5</v>
      </c>
      <c r="F2" s="388" t="s">
        <v>6</v>
      </c>
      <c r="G2" s="388" t="s">
        <v>3618</v>
      </c>
      <c r="H2" s="388" t="s">
        <v>3054</v>
      </c>
      <c r="I2" s="388" t="s">
        <v>12</v>
      </c>
      <c r="J2" s="388" t="s">
        <v>13</v>
      </c>
    </row>
    <row r="3" spans="1:10">
      <c r="A3" s="611" t="s">
        <v>2751</v>
      </c>
      <c r="B3" s="611">
        <v>7</v>
      </c>
      <c r="C3" s="611">
        <v>7</v>
      </c>
      <c r="D3" s="613" t="s">
        <v>2752</v>
      </c>
      <c r="E3" s="423" t="s">
        <v>2753</v>
      </c>
      <c r="F3" s="423" t="s">
        <v>2754</v>
      </c>
      <c r="G3" s="391" t="s">
        <v>2755</v>
      </c>
      <c r="H3" s="446">
        <v>550</v>
      </c>
      <c r="I3" s="446" t="s">
        <v>1594</v>
      </c>
      <c r="J3" s="445" t="s">
        <v>2177</v>
      </c>
    </row>
    <row r="4" spans="1:10">
      <c r="A4" s="611"/>
      <c r="B4" s="611"/>
      <c r="C4" s="611"/>
      <c r="D4" s="613"/>
      <c r="E4" s="423" t="s">
        <v>2756</v>
      </c>
      <c r="F4" s="423" t="s">
        <v>2754</v>
      </c>
      <c r="G4" s="403" t="s">
        <v>2757</v>
      </c>
      <c r="H4" s="447">
        <v>180</v>
      </c>
      <c r="I4" s="447" t="s">
        <v>1609</v>
      </c>
      <c r="J4" s="445"/>
    </row>
    <row r="5" spans="1:10">
      <c r="A5" s="611"/>
      <c r="B5" s="611"/>
      <c r="C5" s="611"/>
      <c r="D5" s="613" t="s">
        <v>2758</v>
      </c>
      <c r="E5" s="423" t="s">
        <v>2759</v>
      </c>
      <c r="F5" s="423" t="s">
        <v>1446</v>
      </c>
      <c r="G5" s="391" t="s">
        <v>2760</v>
      </c>
      <c r="H5" s="446">
        <v>275</v>
      </c>
      <c r="I5" s="446" t="s">
        <v>1594</v>
      </c>
      <c r="J5" s="445"/>
    </row>
    <row r="6" spans="1:10">
      <c r="A6" s="611"/>
      <c r="B6" s="611"/>
      <c r="C6" s="611"/>
      <c r="D6" s="613"/>
      <c r="E6" s="423" t="s">
        <v>2761</v>
      </c>
      <c r="F6" s="423" t="s">
        <v>1446</v>
      </c>
      <c r="G6" s="403" t="s">
        <v>2762</v>
      </c>
      <c r="H6" s="447">
        <v>270</v>
      </c>
      <c r="I6" s="447" t="s">
        <v>1609</v>
      </c>
      <c r="J6" s="446" t="s">
        <v>3547</v>
      </c>
    </row>
    <row r="7" spans="1:10">
      <c r="A7" s="611"/>
      <c r="B7" s="611"/>
      <c r="C7" s="611"/>
      <c r="D7" s="423" t="s">
        <v>2763</v>
      </c>
      <c r="E7" s="423" t="s">
        <v>2759</v>
      </c>
      <c r="F7" s="423" t="s">
        <v>2764</v>
      </c>
      <c r="G7" s="391" t="s">
        <v>2765</v>
      </c>
      <c r="H7" s="446">
        <v>350</v>
      </c>
      <c r="I7" s="446" t="s">
        <v>1594</v>
      </c>
      <c r="J7" s="445"/>
    </row>
    <row r="8" spans="1:10">
      <c r="A8" s="611"/>
      <c r="B8" s="611"/>
      <c r="C8" s="611"/>
      <c r="D8" s="423" t="s">
        <v>2766</v>
      </c>
      <c r="E8" s="423" t="s">
        <v>2767</v>
      </c>
      <c r="F8" s="423" t="s">
        <v>1460</v>
      </c>
      <c r="G8" s="391" t="s">
        <v>2768</v>
      </c>
      <c r="H8" s="446">
        <v>300</v>
      </c>
      <c r="I8" s="446" t="s">
        <v>1594</v>
      </c>
      <c r="J8" s="445" t="s">
        <v>2068</v>
      </c>
    </row>
    <row r="9" spans="1:10">
      <c r="A9" s="611"/>
      <c r="B9" s="611"/>
      <c r="C9" s="611"/>
      <c r="D9" s="423" t="s">
        <v>2769</v>
      </c>
      <c r="E9" s="423" t="s">
        <v>2770</v>
      </c>
      <c r="F9" s="423" t="s">
        <v>2771</v>
      </c>
      <c r="G9" s="391" t="s">
        <v>2772</v>
      </c>
      <c r="H9" s="446"/>
      <c r="I9" s="483" t="s">
        <v>3667</v>
      </c>
      <c r="J9" s="445"/>
    </row>
    <row r="10" spans="1:10" ht="13.5" customHeight="1">
      <c r="A10" s="611"/>
      <c r="B10" s="611">
        <v>3</v>
      </c>
      <c r="C10" s="611">
        <v>3</v>
      </c>
      <c r="D10" s="613" t="s">
        <v>1444</v>
      </c>
      <c r="E10" s="440" t="str">
        <f>'[1]2015年秋季学期研究生党建基金项目审批汇总表'!F405</f>
        <v>“学习南水北调精神”参观团结湖活动</v>
      </c>
      <c r="F10" s="440" t="str">
        <f>'[1]2015年秋季学期研究生党建基金项目审批汇总表'!G405</f>
        <v>徐茂森</v>
      </c>
      <c r="G10" s="448" t="str">
        <f>'[1]2015年秋季学期研究生党建基金项目审批汇总表'!I405</f>
        <v>15A32702</v>
      </c>
      <c r="H10" s="446">
        <v>300</v>
      </c>
      <c r="I10" s="446" t="s">
        <v>1594</v>
      </c>
      <c r="J10" s="408"/>
    </row>
    <row r="11" spans="1:10" ht="13.5" customHeight="1">
      <c r="A11" s="611"/>
      <c r="B11" s="611"/>
      <c r="C11" s="611"/>
      <c r="D11" s="613"/>
      <c r="E11" s="440" t="str">
        <f>'[1]2015年秋季学期研究生党建基金项目审批汇总表'!F406</f>
        <v>“当代国际形势下的中国”理论学习会</v>
      </c>
      <c r="F11" s="440" t="str">
        <f>'[1]2015年秋季学期研究生党建基金项目审批汇总表'!G406</f>
        <v>徐茂森</v>
      </c>
      <c r="G11" s="448" t="str">
        <f>'[1]2015年秋季学期研究生党建基金项目审批汇总表'!I406</f>
        <v>15A22703</v>
      </c>
      <c r="H11" s="446">
        <v>200</v>
      </c>
      <c r="I11" s="446" t="s">
        <v>1594</v>
      </c>
      <c r="J11" s="408"/>
    </row>
    <row r="12" spans="1:10">
      <c r="A12" s="611"/>
      <c r="B12" s="611"/>
      <c r="C12" s="611"/>
      <c r="D12" s="423" t="s">
        <v>1453</v>
      </c>
      <c r="E12" s="440" t="str">
        <f>'[1]2015年秋季学期研究生党建基金项目审批汇总表'!F407</f>
        <v>青山绿水 心之畅游-游览奥林匹克森林公园</v>
      </c>
      <c r="F12" s="440" t="str">
        <f>'[1]2015年秋季学期研究生党建基金项目审批汇总表'!G407</f>
        <v>洪思扬</v>
      </c>
      <c r="G12" s="448" t="str">
        <f>'[1]2015年秋季学期研究生党建基金项目审批汇总表'!I407</f>
        <v>15A32704</v>
      </c>
      <c r="H12" s="446">
        <v>400</v>
      </c>
      <c r="I12" s="446" t="s">
        <v>1594</v>
      </c>
      <c r="J12" s="417"/>
    </row>
    <row r="13" spans="1:10">
      <c r="A13" s="611"/>
      <c r="B13" s="611"/>
      <c r="C13" s="611"/>
      <c r="D13" s="423" t="s">
        <v>1458</v>
      </c>
      <c r="E13" s="440" t="str">
        <f>'[1]2015年秋季学期研究生党建基金项目审批汇总表'!F408</f>
        <v>基层实践价值观，共创服务中国梦</v>
      </c>
      <c r="F13" s="440" t="str">
        <f>'[1]2015年秋季学期研究生党建基金项目审批汇总表'!G408</f>
        <v>郭学茹</v>
      </c>
      <c r="G13" s="448" t="str">
        <f>'[1]2015年秋季学期研究生党建基金项目审批汇总表'!I408</f>
        <v>15A22705</v>
      </c>
      <c r="H13" s="446">
        <v>1500</v>
      </c>
      <c r="I13" s="446" t="s">
        <v>1594</v>
      </c>
      <c r="J13" s="417"/>
    </row>
    <row r="14" spans="1:10">
      <c r="H14" s="457">
        <f>SUM(,H6,H4)</f>
        <v>450</v>
      </c>
    </row>
  </sheetData>
  <autoFilter ref="A1:J14"/>
  <mergeCells count="9">
    <mergeCell ref="A1:J1"/>
    <mergeCell ref="A3:A13"/>
    <mergeCell ref="B3:B9"/>
    <mergeCell ref="B10:B13"/>
    <mergeCell ref="C3:C9"/>
    <mergeCell ref="C10:C13"/>
    <mergeCell ref="D3:D4"/>
    <mergeCell ref="D5:D6"/>
    <mergeCell ref="D10:D11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Normal="100" workbookViewId="0">
      <selection sqref="A1:J1"/>
    </sheetView>
  </sheetViews>
  <sheetFormatPr defaultColWidth="9" defaultRowHeight="13.5"/>
  <cols>
    <col min="1" max="1" width="6.875" customWidth="1"/>
    <col min="2" max="3" width="7.75" customWidth="1"/>
    <col min="4" max="4" width="18.375" customWidth="1"/>
    <col min="5" max="5" width="71.375" customWidth="1"/>
    <col min="6" max="6" width="8" customWidth="1"/>
    <col min="7" max="7" width="11.875" customWidth="1"/>
    <col min="8" max="8" width="14.125" customWidth="1"/>
    <col min="9" max="9" width="11.875" customWidth="1"/>
    <col min="10" max="10" width="47.625" customWidth="1"/>
  </cols>
  <sheetData>
    <row r="1" spans="1:10" ht="20.25">
      <c r="A1" s="606" t="s">
        <v>3628</v>
      </c>
      <c r="B1" s="606"/>
      <c r="C1" s="606"/>
      <c r="D1" s="606"/>
      <c r="E1" s="606"/>
      <c r="F1" s="606"/>
      <c r="G1" s="606"/>
      <c r="H1" s="606"/>
      <c r="I1" s="606"/>
      <c r="J1" s="607"/>
    </row>
    <row r="2" spans="1:10" ht="15.95" customHeight="1">
      <c r="A2" s="385" t="s">
        <v>1582</v>
      </c>
      <c r="B2" s="385" t="s">
        <v>1</v>
      </c>
      <c r="C2" s="385" t="s">
        <v>2</v>
      </c>
      <c r="D2" s="385" t="s">
        <v>3</v>
      </c>
      <c r="E2" s="386" t="s">
        <v>5</v>
      </c>
      <c r="F2" s="385" t="s">
        <v>6</v>
      </c>
      <c r="G2" s="385" t="s">
        <v>3615</v>
      </c>
      <c r="H2" s="387" t="s">
        <v>3054</v>
      </c>
      <c r="I2" s="484" t="s">
        <v>12</v>
      </c>
      <c r="J2" s="388" t="s">
        <v>13</v>
      </c>
    </row>
    <row r="3" spans="1:10">
      <c r="A3" s="608" t="s">
        <v>1585</v>
      </c>
      <c r="B3" s="608">
        <v>72</v>
      </c>
      <c r="C3" s="608">
        <v>67</v>
      </c>
      <c r="D3" s="609" t="s">
        <v>1586</v>
      </c>
      <c r="E3" s="482" t="s">
        <v>1587</v>
      </c>
      <c r="F3" s="480" t="s">
        <v>1588</v>
      </c>
      <c r="G3" s="391" t="s">
        <v>1589</v>
      </c>
      <c r="H3" s="392">
        <v>580</v>
      </c>
      <c r="I3" s="392" t="s">
        <v>1590</v>
      </c>
      <c r="J3" s="392"/>
    </row>
    <row r="4" spans="1:10">
      <c r="A4" s="608"/>
      <c r="B4" s="608"/>
      <c r="C4" s="608"/>
      <c r="D4" s="609"/>
      <c r="E4" s="482" t="s">
        <v>2972</v>
      </c>
      <c r="F4" s="482" t="s">
        <v>1588</v>
      </c>
      <c r="G4" s="391" t="s">
        <v>1593</v>
      </c>
      <c r="H4" s="392">
        <v>700</v>
      </c>
      <c r="I4" s="392" t="s">
        <v>1594</v>
      </c>
      <c r="J4" s="392" t="s">
        <v>1595</v>
      </c>
    </row>
    <row r="5" spans="1:10">
      <c r="A5" s="608"/>
      <c r="B5" s="608"/>
      <c r="C5" s="608"/>
      <c r="D5" s="609"/>
      <c r="E5" s="482" t="s">
        <v>1597</v>
      </c>
      <c r="F5" s="482" t="s">
        <v>1588</v>
      </c>
      <c r="G5" s="403" t="s">
        <v>1598</v>
      </c>
      <c r="H5" s="396">
        <v>180</v>
      </c>
      <c r="I5" s="396" t="s">
        <v>1609</v>
      </c>
      <c r="J5" s="392" t="s">
        <v>3533</v>
      </c>
    </row>
    <row r="6" spans="1:10">
      <c r="A6" s="608"/>
      <c r="B6" s="608"/>
      <c r="C6" s="608"/>
      <c r="D6" s="609" t="s">
        <v>1600</v>
      </c>
      <c r="E6" s="482" t="s">
        <v>1601</v>
      </c>
      <c r="F6" s="480" t="s">
        <v>1602</v>
      </c>
      <c r="G6" s="391" t="s">
        <v>1603</v>
      </c>
      <c r="H6" s="392">
        <v>150</v>
      </c>
      <c r="I6" s="392" t="s">
        <v>1590</v>
      </c>
      <c r="J6" s="392"/>
    </row>
    <row r="7" spans="1:10">
      <c r="A7" s="608"/>
      <c r="B7" s="608"/>
      <c r="C7" s="608"/>
      <c r="D7" s="609"/>
      <c r="E7" s="482" t="s">
        <v>2974</v>
      </c>
      <c r="F7" s="482" t="s">
        <v>1602</v>
      </c>
      <c r="G7" s="391" t="s">
        <v>1605</v>
      </c>
      <c r="H7" s="392">
        <v>425</v>
      </c>
      <c r="I7" s="392" t="s">
        <v>1594</v>
      </c>
      <c r="J7" s="392"/>
    </row>
    <row r="8" spans="1:10">
      <c r="A8" s="608"/>
      <c r="B8" s="608"/>
      <c r="C8" s="608"/>
      <c r="D8" s="609"/>
      <c r="E8" s="482" t="s">
        <v>1607</v>
      </c>
      <c r="F8" s="482" t="s">
        <v>1602</v>
      </c>
      <c r="G8" s="403" t="s">
        <v>1608</v>
      </c>
      <c r="H8" s="396">
        <v>150</v>
      </c>
      <c r="I8" s="396" t="s">
        <v>1609</v>
      </c>
      <c r="J8" s="392"/>
    </row>
    <row r="9" spans="1:10">
      <c r="A9" s="608"/>
      <c r="B9" s="608"/>
      <c r="C9" s="608"/>
      <c r="D9" s="609"/>
      <c r="E9" s="482" t="s">
        <v>1610</v>
      </c>
      <c r="F9" s="482" t="s">
        <v>1602</v>
      </c>
      <c r="G9" s="391" t="s">
        <v>1611</v>
      </c>
      <c r="H9" s="392">
        <v>200</v>
      </c>
      <c r="I9" s="392" t="s">
        <v>1594</v>
      </c>
      <c r="J9" s="392"/>
    </row>
    <row r="10" spans="1:10">
      <c r="A10" s="608"/>
      <c r="B10" s="608"/>
      <c r="C10" s="608"/>
      <c r="D10" s="609" t="s">
        <v>1613</v>
      </c>
      <c r="E10" s="482" t="s">
        <v>1614</v>
      </c>
      <c r="F10" s="482" t="s">
        <v>1615</v>
      </c>
      <c r="G10" s="391" t="s">
        <v>1616</v>
      </c>
      <c r="H10" s="392">
        <v>350</v>
      </c>
      <c r="I10" s="392" t="s">
        <v>1590</v>
      </c>
      <c r="J10" s="392" t="s">
        <v>1617</v>
      </c>
    </row>
    <row r="11" spans="1:10">
      <c r="A11" s="608"/>
      <c r="B11" s="608"/>
      <c r="C11" s="608"/>
      <c r="D11" s="609"/>
      <c r="E11" s="482" t="s">
        <v>1618</v>
      </c>
      <c r="F11" s="482" t="s">
        <v>1615</v>
      </c>
      <c r="G11" s="403" t="s">
        <v>1619</v>
      </c>
      <c r="H11" s="396">
        <v>200</v>
      </c>
      <c r="I11" s="396" t="s">
        <v>1609</v>
      </c>
      <c r="J11" s="392"/>
    </row>
    <row r="12" spans="1:10">
      <c r="A12" s="608"/>
      <c r="B12" s="608"/>
      <c r="C12" s="608"/>
      <c r="D12" s="609"/>
      <c r="E12" s="482" t="s">
        <v>1620</v>
      </c>
      <c r="F12" s="482" t="s">
        <v>1615</v>
      </c>
      <c r="G12" s="403" t="s">
        <v>1621</v>
      </c>
      <c r="H12" s="396">
        <v>150</v>
      </c>
      <c r="I12" s="396" t="s">
        <v>1609</v>
      </c>
      <c r="J12" s="392"/>
    </row>
    <row r="13" spans="1:10">
      <c r="A13" s="608"/>
      <c r="B13" s="608"/>
      <c r="C13" s="608"/>
      <c r="D13" s="605" t="s">
        <v>1627</v>
      </c>
      <c r="E13" s="482" t="s">
        <v>1628</v>
      </c>
      <c r="F13" s="482" t="s">
        <v>1629</v>
      </c>
      <c r="G13" s="391" t="s">
        <v>1630</v>
      </c>
      <c r="H13" s="392">
        <v>120</v>
      </c>
      <c r="I13" s="392" t="s">
        <v>1590</v>
      </c>
      <c r="J13" s="392" t="s">
        <v>1631</v>
      </c>
    </row>
    <row r="14" spans="1:10">
      <c r="A14" s="608"/>
      <c r="B14" s="608"/>
      <c r="C14" s="608"/>
      <c r="D14" s="605"/>
      <c r="E14" s="482" t="s">
        <v>1632</v>
      </c>
      <c r="F14" s="482" t="s">
        <v>1633</v>
      </c>
      <c r="G14" s="391" t="s">
        <v>1634</v>
      </c>
      <c r="H14" s="392">
        <v>250</v>
      </c>
      <c r="I14" s="392" t="s">
        <v>1590</v>
      </c>
      <c r="J14" s="392" t="s">
        <v>1635</v>
      </c>
    </row>
    <row r="15" spans="1:10">
      <c r="A15" s="608"/>
      <c r="B15" s="608"/>
      <c r="C15" s="608"/>
      <c r="D15" s="605" t="s">
        <v>1637</v>
      </c>
      <c r="E15" s="485" t="s">
        <v>1638</v>
      </c>
      <c r="F15" s="482" t="s">
        <v>1639</v>
      </c>
      <c r="G15" s="391" t="s">
        <v>1641</v>
      </c>
      <c r="H15" s="392">
        <v>50</v>
      </c>
      <c r="I15" s="392" t="s">
        <v>1590</v>
      </c>
      <c r="J15" s="392"/>
    </row>
    <row r="16" spans="1:10">
      <c r="A16" s="608"/>
      <c r="B16" s="608"/>
      <c r="C16" s="608"/>
      <c r="D16" s="605"/>
      <c r="E16" s="485" t="s">
        <v>3668</v>
      </c>
      <c r="F16" s="482" t="s">
        <v>1625</v>
      </c>
      <c r="G16" s="403" t="s">
        <v>1643</v>
      </c>
      <c r="H16" s="396">
        <v>300</v>
      </c>
      <c r="I16" s="396" t="s">
        <v>1609</v>
      </c>
      <c r="J16" s="392"/>
    </row>
    <row r="17" spans="1:10">
      <c r="A17" s="608"/>
      <c r="B17" s="608"/>
      <c r="C17" s="608"/>
      <c r="D17" s="605"/>
      <c r="E17" s="485" t="s">
        <v>1645</v>
      </c>
      <c r="F17" s="482" t="s">
        <v>1646</v>
      </c>
      <c r="G17" s="391" t="s">
        <v>1648</v>
      </c>
      <c r="H17" s="392">
        <v>350</v>
      </c>
      <c r="I17" s="392" t="s">
        <v>1594</v>
      </c>
      <c r="J17" s="392"/>
    </row>
    <row r="18" spans="1:10">
      <c r="A18" s="608"/>
      <c r="B18" s="608"/>
      <c r="C18" s="608"/>
      <c r="D18" s="605"/>
      <c r="E18" s="485" t="s">
        <v>2978</v>
      </c>
      <c r="F18" s="482" t="s">
        <v>1625</v>
      </c>
      <c r="G18" s="391" t="s">
        <v>1650</v>
      </c>
      <c r="H18" s="392">
        <v>300</v>
      </c>
      <c r="I18" s="392" t="s">
        <v>3666</v>
      </c>
      <c r="J18" s="392" t="s">
        <v>1651</v>
      </c>
    </row>
    <row r="19" spans="1:10">
      <c r="A19" s="608"/>
      <c r="B19" s="608"/>
      <c r="C19" s="608"/>
      <c r="D19" s="605" t="s">
        <v>1652</v>
      </c>
      <c r="E19" s="482" t="s">
        <v>1653</v>
      </c>
      <c r="F19" s="482" t="s">
        <v>1654</v>
      </c>
      <c r="G19" s="391" t="s">
        <v>1655</v>
      </c>
      <c r="H19" s="392">
        <v>200</v>
      </c>
      <c r="I19" s="392" t="s">
        <v>1590</v>
      </c>
      <c r="J19" s="392"/>
    </row>
    <row r="20" spans="1:10" ht="12" customHeight="1">
      <c r="A20" s="608"/>
      <c r="B20" s="608"/>
      <c r="C20" s="608"/>
      <c r="D20" s="605"/>
      <c r="E20" s="482" t="s">
        <v>1656</v>
      </c>
      <c r="F20" s="482" t="s">
        <v>1654</v>
      </c>
      <c r="G20" s="391" t="s">
        <v>1657</v>
      </c>
      <c r="H20" s="392">
        <v>300</v>
      </c>
      <c r="I20" s="392" t="s">
        <v>1594</v>
      </c>
      <c r="J20" s="392"/>
    </row>
    <row r="21" spans="1:10">
      <c r="A21" s="608"/>
      <c r="B21" s="608"/>
      <c r="C21" s="608"/>
      <c r="D21" s="605"/>
      <c r="E21" s="482" t="s">
        <v>1659</v>
      </c>
      <c r="F21" s="482" t="s">
        <v>1654</v>
      </c>
      <c r="G21" s="391" t="s">
        <v>1660</v>
      </c>
      <c r="H21" s="392"/>
      <c r="I21" s="483" t="s">
        <v>3667</v>
      </c>
      <c r="J21" s="392"/>
    </row>
    <row r="22" spans="1:10">
      <c r="A22" s="608"/>
      <c r="B22" s="608"/>
      <c r="C22" s="608"/>
      <c r="D22" s="605" t="s">
        <v>1661</v>
      </c>
      <c r="E22" s="482" t="s">
        <v>1662</v>
      </c>
      <c r="F22" s="482" t="s">
        <v>1663</v>
      </c>
      <c r="G22" s="403" t="s">
        <v>1664</v>
      </c>
      <c r="H22" s="396">
        <v>350</v>
      </c>
      <c r="I22" s="396" t="s">
        <v>1609</v>
      </c>
      <c r="J22" s="392"/>
    </row>
    <row r="23" spans="1:10">
      <c r="A23" s="608"/>
      <c r="B23" s="608"/>
      <c r="C23" s="608"/>
      <c r="D23" s="605"/>
      <c r="E23" s="482" t="s">
        <v>1665</v>
      </c>
      <c r="F23" s="482" t="s">
        <v>1666</v>
      </c>
      <c r="G23" s="403" t="s">
        <v>1667</v>
      </c>
      <c r="H23" s="396">
        <v>220</v>
      </c>
      <c r="I23" s="396" t="s">
        <v>1609</v>
      </c>
      <c r="J23" s="392" t="s">
        <v>3534</v>
      </c>
    </row>
    <row r="24" spans="1:10">
      <c r="A24" s="608"/>
      <c r="B24" s="608"/>
      <c r="C24" s="608"/>
      <c r="D24" s="605"/>
      <c r="E24" s="482" t="s">
        <v>1668</v>
      </c>
      <c r="F24" s="482" t="s">
        <v>1669</v>
      </c>
      <c r="G24" s="391" t="s">
        <v>1670</v>
      </c>
      <c r="H24" s="392">
        <v>100</v>
      </c>
      <c r="I24" s="392" t="s">
        <v>1590</v>
      </c>
      <c r="J24" s="392"/>
    </row>
    <row r="25" spans="1:10">
      <c r="A25" s="608"/>
      <c r="B25" s="608"/>
      <c r="C25" s="608"/>
      <c r="D25" s="605" t="s">
        <v>1671</v>
      </c>
      <c r="E25" s="482" t="s">
        <v>1672</v>
      </c>
      <c r="F25" s="482" t="s">
        <v>1673</v>
      </c>
      <c r="G25" s="391" t="s">
        <v>1674</v>
      </c>
      <c r="H25" s="392">
        <v>250</v>
      </c>
      <c r="I25" s="392" t="s">
        <v>1590</v>
      </c>
      <c r="J25" s="392"/>
    </row>
    <row r="26" spans="1:10">
      <c r="A26" s="608"/>
      <c r="B26" s="608"/>
      <c r="C26" s="608"/>
      <c r="D26" s="605"/>
      <c r="E26" s="482" t="s">
        <v>1675</v>
      </c>
      <c r="F26" s="482" t="s">
        <v>1673</v>
      </c>
      <c r="G26" s="391" t="s">
        <v>1676</v>
      </c>
      <c r="H26" s="392">
        <v>300</v>
      </c>
      <c r="I26" s="392" t="s">
        <v>1590</v>
      </c>
      <c r="J26" s="392"/>
    </row>
    <row r="27" spans="1:10">
      <c r="A27" s="608"/>
      <c r="B27" s="608"/>
      <c r="C27" s="608"/>
      <c r="D27" s="605"/>
      <c r="E27" s="482" t="s">
        <v>1677</v>
      </c>
      <c r="F27" s="482" t="s">
        <v>1678</v>
      </c>
      <c r="G27" s="403" t="s">
        <v>1679</v>
      </c>
      <c r="H27" s="396">
        <v>100</v>
      </c>
      <c r="I27" s="396" t="s">
        <v>1609</v>
      </c>
      <c r="J27" s="392"/>
    </row>
    <row r="28" spans="1:10">
      <c r="A28" s="608"/>
      <c r="B28" s="608"/>
      <c r="C28" s="608"/>
      <c r="D28" s="605"/>
      <c r="E28" s="482" t="s">
        <v>1680</v>
      </c>
      <c r="F28" s="482" t="s">
        <v>1681</v>
      </c>
      <c r="G28" s="391" t="s">
        <v>1682</v>
      </c>
      <c r="H28" s="392">
        <v>550</v>
      </c>
      <c r="I28" s="392" t="s">
        <v>1594</v>
      </c>
      <c r="J28" s="392" t="s">
        <v>1683</v>
      </c>
    </row>
    <row r="29" spans="1:10">
      <c r="A29" s="608"/>
      <c r="B29" s="608"/>
      <c r="C29" s="608"/>
      <c r="D29" s="609" t="s">
        <v>3548</v>
      </c>
      <c r="E29" s="482" t="s">
        <v>1686</v>
      </c>
      <c r="F29" s="480" t="s">
        <v>26</v>
      </c>
      <c r="G29" s="391" t="s">
        <v>1687</v>
      </c>
      <c r="H29" s="392">
        <v>150</v>
      </c>
      <c r="I29" s="392" t="s">
        <v>1594</v>
      </c>
      <c r="J29" s="392"/>
    </row>
    <row r="30" spans="1:10">
      <c r="A30" s="608"/>
      <c r="B30" s="608"/>
      <c r="C30" s="608"/>
      <c r="D30" s="609"/>
      <c r="E30" s="482" t="s">
        <v>1688</v>
      </c>
      <c r="F30" s="480" t="s">
        <v>26</v>
      </c>
      <c r="G30" s="391" t="s">
        <v>1689</v>
      </c>
      <c r="H30" s="392"/>
      <c r="I30" s="483" t="s">
        <v>3667</v>
      </c>
      <c r="J30" s="392"/>
    </row>
    <row r="31" spans="1:10">
      <c r="A31" s="608"/>
      <c r="B31" s="608"/>
      <c r="C31" s="608"/>
      <c r="D31" s="605" t="s">
        <v>1690</v>
      </c>
      <c r="E31" s="482" t="s">
        <v>1691</v>
      </c>
      <c r="F31" s="482" t="s">
        <v>35</v>
      </c>
      <c r="G31" s="403" t="s">
        <v>1692</v>
      </c>
      <c r="H31" s="396">
        <v>500</v>
      </c>
      <c r="I31" s="396" t="s">
        <v>1609</v>
      </c>
      <c r="J31" s="392" t="s">
        <v>3529</v>
      </c>
    </row>
    <row r="32" spans="1:10">
      <c r="A32" s="608"/>
      <c r="B32" s="608"/>
      <c r="C32" s="608"/>
      <c r="D32" s="605"/>
      <c r="E32" s="482" t="s">
        <v>1693</v>
      </c>
      <c r="F32" s="482" t="s">
        <v>35</v>
      </c>
      <c r="G32" s="391" t="s">
        <v>1694</v>
      </c>
      <c r="H32" s="392"/>
      <c r="I32" s="483" t="s">
        <v>3667</v>
      </c>
      <c r="J32" s="392"/>
    </row>
    <row r="33" spans="1:10">
      <c r="A33" s="608"/>
      <c r="B33" s="608"/>
      <c r="C33" s="608"/>
      <c r="D33" s="605" t="s">
        <v>1695</v>
      </c>
      <c r="E33" s="482" t="s">
        <v>1696</v>
      </c>
      <c r="F33" s="482" t="s">
        <v>46</v>
      </c>
      <c r="G33" s="391" t="s">
        <v>1697</v>
      </c>
      <c r="H33" s="392">
        <v>450</v>
      </c>
      <c r="I33" s="392" t="s">
        <v>1590</v>
      </c>
      <c r="J33" s="392"/>
    </row>
    <row r="34" spans="1:10">
      <c r="A34" s="608"/>
      <c r="B34" s="608"/>
      <c r="C34" s="608"/>
      <c r="D34" s="605"/>
      <c r="E34" s="482" t="s">
        <v>1698</v>
      </c>
      <c r="F34" s="482" t="s">
        <v>1699</v>
      </c>
      <c r="G34" s="403" t="s">
        <v>1700</v>
      </c>
      <c r="H34" s="396">
        <v>250</v>
      </c>
      <c r="I34" s="396" t="s">
        <v>1609</v>
      </c>
      <c r="J34" s="392"/>
    </row>
    <row r="35" spans="1:10">
      <c r="A35" s="608"/>
      <c r="B35" s="608"/>
      <c r="C35" s="608"/>
      <c r="D35" s="605"/>
      <c r="E35" s="482" t="s">
        <v>1701</v>
      </c>
      <c r="F35" s="482" t="s">
        <v>46</v>
      </c>
      <c r="G35" s="391" t="s">
        <v>1702</v>
      </c>
      <c r="H35" s="392">
        <v>100</v>
      </c>
      <c r="I35" s="392" t="s">
        <v>1594</v>
      </c>
      <c r="J35" s="392"/>
    </row>
    <row r="36" spans="1:10">
      <c r="A36" s="608"/>
      <c r="B36" s="608"/>
      <c r="C36" s="608"/>
      <c r="D36" s="605" t="s">
        <v>1703</v>
      </c>
      <c r="E36" s="482" t="s">
        <v>3055</v>
      </c>
      <c r="F36" s="482" t="s">
        <v>1705</v>
      </c>
      <c r="G36" s="391" t="s">
        <v>1706</v>
      </c>
      <c r="H36" s="392">
        <v>109</v>
      </c>
      <c r="I36" s="392" t="s">
        <v>1594</v>
      </c>
      <c r="J36" s="392"/>
    </row>
    <row r="37" spans="1:10">
      <c r="A37" s="608"/>
      <c r="B37" s="608"/>
      <c r="C37" s="608"/>
      <c r="D37" s="605"/>
      <c r="E37" s="482" t="s">
        <v>1707</v>
      </c>
      <c r="F37" s="482" t="s">
        <v>1705</v>
      </c>
      <c r="G37" s="480" t="s">
        <v>1708</v>
      </c>
      <c r="H37" s="392">
        <v>230</v>
      </c>
      <c r="I37" s="392" t="s">
        <v>1594</v>
      </c>
      <c r="J37" s="392" t="s">
        <v>1709</v>
      </c>
    </row>
    <row r="38" spans="1:10">
      <c r="A38" s="608"/>
      <c r="B38" s="608"/>
      <c r="C38" s="608"/>
      <c r="D38" s="605"/>
      <c r="E38" s="482" t="s">
        <v>1710</v>
      </c>
      <c r="F38" s="482" t="s">
        <v>1705</v>
      </c>
      <c r="G38" s="403" t="s">
        <v>1711</v>
      </c>
      <c r="H38" s="396">
        <v>150</v>
      </c>
      <c r="I38" s="396" t="s">
        <v>1609</v>
      </c>
      <c r="J38" s="392"/>
    </row>
    <row r="39" spans="1:10">
      <c r="A39" s="608"/>
      <c r="B39" s="608"/>
      <c r="C39" s="608"/>
      <c r="D39" s="605" t="s">
        <v>1712</v>
      </c>
      <c r="E39" s="482" t="s">
        <v>1713</v>
      </c>
      <c r="F39" s="482" t="s">
        <v>71</v>
      </c>
      <c r="G39" s="391" t="s">
        <v>1714</v>
      </c>
      <c r="H39" s="392">
        <v>300</v>
      </c>
      <c r="I39" s="392" t="s">
        <v>1594</v>
      </c>
      <c r="J39" s="392"/>
    </row>
    <row r="40" spans="1:10">
      <c r="A40" s="608"/>
      <c r="B40" s="608"/>
      <c r="C40" s="608"/>
      <c r="D40" s="605"/>
      <c r="E40" s="482" t="s">
        <v>1715</v>
      </c>
      <c r="F40" s="482" t="s">
        <v>1716</v>
      </c>
      <c r="G40" s="403" t="s">
        <v>1717</v>
      </c>
      <c r="H40" s="396">
        <v>175</v>
      </c>
      <c r="I40" s="396" t="s">
        <v>1609</v>
      </c>
      <c r="J40" s="392"/>
    </row>
    <row r="41" spans="1:10">
      <c r="A41" s="608"/>
      <c r="B41" s="608"/>
      <c r="C41" s="608"/>
      <c r="D41" s="605"/>
      <c r="E41" s="482" t="s">
        <v>1718</v>
      </c>
      <c r="F41" s="482" t="s">
        <v>1719</v>
      </c>
      <c r="G41" s="480" t="s">
        <v>1720</v>
      </c>
      <c r="H41" s="392">
        <v>200</v>
      </c>
      <c r="I41" s="392" t="s">
        <v>1594</v>
      </c>
      <c r="J41" s="392"/>
    </row>
    <row r="42" spans="1:10">
      <c r="A42" s="608"/>
      <c r="B42" s="608"/>
      <c r="C42" s="608"/>
      <c r="D42" s="605"/>
      <c r="E42" s="482" t="s">
        <v>1721</v>
      </c>
      <c r="F42" s="482" t="s">
        <v>71</v>
      </c>
      <c r="G42" s="480" t="s">
        <v>1722</v>
      </c>
      <c r="H42" s="392"/>
      <c r="I42" s="483" t="s">
        <v>3667</v>
      </c>
      <c r="J42" s="392"/>
    </row>
    <row r="43" spans="1:10">
      <c r="A43" s="608"/>
      <c r="B43" s="608"/>
      <c r="C43" s="608"/>
      <c r="D43" s="605" t="s">
        <v>1724</v>
      </c>
      <c r="E43" s="482" t="s">
        <v>1725</v>
      </c>
      <c r="F43" s="482" t="s">
        <v>80</v>
      </c>
      <c r="G43" s="391" t="s">
        <v>1726</v>
      </c>
      <c r="H43" s="392">
        <v>500</v>
      </c>
      <c r="I43" s="392" t="s">
        <v>1594</v>
      </c>
      <c r="J43" s="392"/>
    </row>
    <row r="44" spans="1:10">
      <c r="A44" s="608"/>
      <c r="B44" s="608"/>
      <c r="C44" s="608"/>
      <c r="D44" s="605"/>
      <c r="E44" s="482" t="s">
        <v>1727</v>
      </c>
      <c r="F44" s="482" t="s">
        <v>80</v>
      </c>
      <c r="G44" s="391" t="s">
        <v>1728</v>
      </c>
      <c r="H44" s="392">
        <v>300</v>
      </c>
      <c r="I44" s="392" t="s">
        <v>1594</v>
      </c>
      <c r="J44" s="392"/>
    </row>
    <row r="45" spans="1:10">
      <c r="A45" s="608"/>
      <c r="B45" s="608"/>
      <c r="C45" s="608"/>
      <c r="D45" s="605"/>
      <c r="E45" s="482" t="s">
        <v>1729</v>
      </c>
      <c r="F45" s="482" t="s">
        <v>80</v>
      </c>
      <c r="G45" s="403" t="s">
        <v>1730</v>
      </c>
      <c r="H45" s="396">
        <v>350</v>
      </c>
      <c r="I45" s="396" t="s">
        <v>1609</v>
      </c>
      <c r="J45" s="392"/>
    </row>
    <row r="46" spans="1:10">
      <c r="A46" s="608"/>
      <c r="B46" s="608"/>
      <c r="C46" s="608"/>
      <c r="D46" s="605" t="s">
        <v>1731</v>
      </c>
      <c r="E46" s="482" t="s">
        <v>993</v>
      </c>
      <c r="F46" s="482" t="s">
        <v>91</v>
      </c>
      <c r="G46" s="391" t="s">
        <v>1732</v>
      </c>
      <c r="H46" s="392"/>
      <c r="I46" s="483" t="s">
        <v>3667</v>
      </c>
      <c r="J46" s="392"/>
    </row>
    <row r="47" spans="1:10">
      <c r="A47" s="608"/>
      <c r="B47" s="608"/>
      <c r="C47" s="608"/>
      <c r="D47" s="605"/>
      <c r="E47" s="482" t="s">
        <v>1733</v>
      </c>
      <c r="F47" s="482" t="s">
        <v>1734</v>
      </c>
      <c r="G47" s="391" t="s">
        <v>1735</v>
      </c>
      <c r="H47" s="392">
        <v>200</v>
      </c>
      <c r="I47" s="392" t="s">
        <v>1594</v>
      </c>
      <c r="J47" s="392" t="s">
        <v>1736</v>
      </c>
    </row>
    <row r="48" spans="1:10">
      <c r="A48" s="608"/>
      <c r="B48" s="608"/>
      <c r="C48" s="608"/>
      <c r="D48" s="605" t="s">
        <v>1737</v>
      </c>
      <c r="E48" s="482" t="s">
        <v>1738</v>
      </c>
      <c r="F48" s="482" t="s">
        <v>101</v>
      </c>
      <c r="G48" s="391" t="s">
        <v>1739</v>
      </c>
      <c r="H48" s="392"/>
      <c r="I48" s="483" t="s">
        <v>3667</v>
      </c>
      <c r="J48" s="392"/>
    </row>
    <row r="49" spans="1:10">
      <c r="A49" s="608"/>
      <c r="B49" s="608"/>
      <c r="C49" s="608"/>
      <c r="D49" s="605"/>
      <c r="E49" s="482" t="s">
        <v>1740</v>
      </c>
      <c r="F49" s="482" t="s">
        <v>101</v>
      </c>
      <c r="G49" s="391" t="s">
        <v>1741</v>
      </c>
      <c r="H49" s="392"/>
      <c r="I49" s="483" t="s">
        <v>3667</v>
      </c>
      <c r="J49" s="392"/>
    </row>
    <row r="50" spans="1:10">
      <c r="A50" s="608"/>
      <c r="B50" s="608"/>
      <c r="C50" s="608"/>
      <c r="D50" s="605"/>
      <c r="E50" s="482" t="s">
        <v>1742</v>
      </c>
      <c r="F50" s="482" t="s">
        <v>101</v>
      </c>
      <c r="G50" s="391" t="s">
        <v>1743</v>
      </c>
      <c r="H50" s="392"/>
      <c r="I50" s="483" t="s">
        <v>3667</v>
      </c>
      <c r="J50" s="392"/>
    </row>
    <row r="51" spans="1:10">
      <c r="A51" s="608"/>
      <c r="B51" s="608"/>
      <c r="C51" s="608"/>
      <c r="D51" s="605" t="s">
        <v>1744</v>
      </c>
      <c r="E51" s="482" t="s">
        <v>1745</v>
      </c>
      <c r="F51" s="482" t="s">
        <v>105</v>
      </c>
      <c r="G51" s="391" t="s">
        <v>1746</v>
      </c>
      <c r="H51" s="392"/>
      <c r="I51" s="483" t="s">
        <v>3667</v>
      </c>
      <c r="J51" s="392"/>
    </row>
    <row r="52" spans="1:10">
      <c r="A52" s="608"/>
      <c r="B52" s="608"/>
      <c r="C52" s="608"/>
      <c r="D52" s="605"/>
      <c r="E52" s="482" t="s">
        <v>1747</v>
      </c>
      <c r="F52" s="482" t="s">
        <v>105</v>
      </c>
      <c r="G52" s="480" t="s">
        <v>1748</v>
      </c>
      <c r="H52" s="392"/>
      <c r="I52" s="483" t="s">
        <v>3667</v>
      </c>
      <c r="J52" s="392"/>
    </row>
    <row r="53" spans="1:10">
      <c r="A53" s="608"/>
      <c r="B53" s="608"/>
      <c r="C53" s="608"/>
      <c r="D53" s="605" t="s">
        <v>1749</v>
      </c>
      <c r="E53" s="482" t="s">
        <v>1691</v>
      </c>
      <c r="F53" s="482" t="s">
        <v>1750</v>
      </c>
      <c r="G53" s="403" t="s">
        <v>1751</v>
      </c>
      <c r="H53" s="396">
        <v>400</v>
      </c>
      <c r="I53" s="396" t="s">
        <v>1609</v>
      </c>
      <c r="J53" s="392" t="s">
        <v>3529</v>
      </c>
    </row>
    <row r="54" spans="1:10">
      <c r="A54" s="608"/>
      <c r="B54" s="608"/>
      <c r="C54" s="608"/>
      <c r="D54" s="605"/>
      <c r="E54" s="482" t="s">
        <v>1752</v>
      </c>
      <c r="F54" s="482" t="s">
        <v>1750</v>
      </c>
      <c r="G54" s="403" t="s">
        <v>1753</v>
      </c>
      <c r="H54" s="396">
        <v>150</v>
      </c>
      <c r="I54" s="396" t="s">
        <v>1609</v>
      </c>
      <c r="J54" s="392" t="s">
        <v>3538</v>
      </c>
    </row>
    <row r="55" spans="1:10">
      <c r="A55" s="608"/>
      <c r="B55" s="608"/>
      <c r="C55" s="608"/>
      <c r="D55" s="605"/>
      <c r="E55" s="482" t="s">
        <v>1754</v>
      </c>
      <c r="F55" s="482" t="s">
        <v>1750</v>
      </c>
      <c r="G55" s="403" t="s">
        <v>1755</v>
      </c>
      <c r="H55" s="396">
        <v>200</v>
      </c>
      <c r="I55" s="396" t="s">
        <v>1609</v>
      </c>
      <c r="J55" s="392" t="s">
        <v>3539</v>
      </c>
    </row>
    <row r="56" spans="1:10">
      <c r="A56" s="608"/>
      <c r="B56" s="608"/>
      <c r="C56" s="608"/>
      <c r="D56" s="605" t="s">
        <v>1756</v>
      </c>
      <c r="E56" s="482" t="s">
        <v>1757</v>
      </c>
      <c r="F56" s="482" t="s">
        <v>1758</v>
      </c>
      <c r="G56" s="403" t="s">
        <v>1759</v>
      </c>
      <c r="H56" s="396">
        <v>150</v>
      </c>
      <c r="I56" s="396" t="s">
        <v>1609</v>
      </c>
      <c r="J56" s="392"/>
    </row>
    <row r="57" spans="1:10">
      <c r="A57" s="608"/>
      <c r="B57" s="608"/>
      <c r="C57" s="608"/>
      <c r="D57" s="605"/>
      <c r="E57" s="482" t="s">
        <v>1760</v>
      </c>
      <c r="F57" s="482" t="s">
        <v>1758</v>
      </c>
      <c r="G57" s="391" t="s">
        <v>1761</v>
      </c>
      <c r="H57" s="392"/>
      <c r="I57" s="483" t="s">
        <v>3667</v>
      </c>
      <c r="J57" s="392"/>
    </row>
    <row r="58" spans="1:10">
      <c r="A58" s="608"/>
      <c r="B58" s="608"/>
      <c r="C58" s="608"/>
      <c r="D58" s="605" t="s">
        <v>1762</v>
      </c>
      <c r="E58" s="482" t="s">
        <v>1763</v>
      </c>
      <c r="F58" s="482" t="s">
        <v>132</v>
      </c>
      <c r="G58" s="403" t="s">
        <v>1764</v>
      </c>
      <c r="H58" s="396">
        <v>200</v>
      </c>
      <c r="I58" s="396" t="s">
        <v>1609</v>
      </c>
      <c r="J58" s="392"/>
    </row>
    <row r="59" spans="1:10">
      <c r="A59" s="608"/>
      <c r="B59" s="608"/>
      <c r="C59" s="608"/>
      <c r="D59" s="605"/>
      <c r="E59" s="482" t="s">
        <v>1765</v>
      </c>
      <c r="F59" s="482" t="s">
        <v>132</v>
      </c>
      <c r="G59" s="391" t="s">
        <v>1766</v>
      </c>
      <c r="H59" s="392"/>
      <c r="I59" s="483" t="s">
        <v>3667</v>
      </c>
      <c r="J59" s="392"/>
    </row>
    <row r="60" spans="1:10">
      <c r="A60" s="608"/>
      <c r="B60" s="608"/>
      <c r="C60" s="608"/>
      <c r="D60" s="605" t="s">
        <v>1767</v>
      </c>
      <c r="E60" s="482" t="s">
        <v>1768</v>
      </c>
      <c r="F60" s="482" t="s">
        <v>1769</v>
      </c>
      <c r="G60" s="403" t="s">
        <v>1771</v>
      </c>
      <c r="H60" s="396">
        <v>275</v>
      </c>
      <c r="I60" s="396" t="s">
        <v>1609</v>
      </c>
      <c r="J60" s="392"/>
    </row>
    <row r="61" spans="1:10">
      <c r="A61" s="608"/>
      <c r="B61" s="608"/>
      <c r="C61" s="608"/>
      <c r="D61" s="605"/>
      <c r="E61" s="482" t="s">
        <v>1772</v>
      </c>
      <c r="F61" s="482" t="s">
        <v>1769</v>
      </c>
      <c r="G61" s="391" t="s">
        <v>1773</v>
      </c>
      <c r="H61" s="392"/>
      <c r="I61" s="483" t="s">
        <v>3667</v>
      </c>
      <c r="J61" s="392"/>
    </row>
    <row r="62" spans="1:10">
      <c r="A62" s="608"/>
      <c r="B62" s="608"/>
      <c r="C62" s="608"/>
      <c r="D62" s="605" t="s">
        <v>1774</v>
      </c>
      <c r="E62" s="482" t="s">
        <v>1775</v>
      </c>
      <c r="F62" s="482" t="s">
        <v>160</v>
      </c>
      <c r="G62" s="391" t="s">
        <v>1776</v>
      </c>
      <c r="H62" s="392">
        <v>250</v>
      </c>
      <c r="I62" s="392" t="s">
        <v>1594</v>
      </c>
      <c r="J62" s="392" t="s">
        <v>1777</v>
      </c>
    </row>
    <row r="63" spans="1:10">
      <c r="A63" s="608"/>
      <c r="B63" s="608"/>
      <c r="C63" s="608"/>
      <c r="D63" s="605"/>
      <c r="E63" s="482" t="s">
        <v>1778</v>
      </c>
      <c r="F63" s="482" t="s">
        <v>165</v>
      </c>
      <c r="G63" s="391" t="s">
        <v>1779</v>
      </c>
      <c r="H63" s="392"/>
      <c r="I63" s="483" t="s">
        <v>3667</v>
      </c>
      <c r="J63" s="392"/>
    </row>
    <row r="64" spans="1:10">
      <c r="A64" s="608"/>
      <c r="B64" s="608"/>
      <c r="C64" s="608"/>
      <c r="D64" s="605" t="s">
        <v>1780</v>
      </c>
      <c r="E64" s="482" t="s">
        <v>1781</v>
      </c>
      <c r="F64" s="482" t="s">
        <v>1782</v>
      </c>
      <c r="G64" s="391" t="s">
        <v>1783</v>
      </c>
      <c r="H64" s="392">
        <v>250</v>
      </c>
      <c r="I64" s="392" t="s">
        <v>1594</v>
      </c>
      <c r="J64" s="392"/>
    </row>
    <row r="65" spans="1:10">
      <c r="A65" s="608"/>
      <c r="B65" s="608"/>
      <c r="C65" s="608"/>
      <c r="D65" s="605"/>
      <c r="E65" s="482" t="s">
        <v>1784</v>
      </c>
      <c r="F65" s="482" t="s">
        <v>1782</v>
      </c>
      <c r="G65" s="403" t="s">
        <v>1785</v>
      </c>
      <c r="H65" s="396">
        <v>350</v>
      </c>
      <c r="I65" s="396" t="s">
        <v>1609</v>
      </c>
      <c r="J65" s="392" t="s">
        <v>3535</v>
      </c>
    </row>
    <row r="66" spans="1:10">
      <c r="A66" s="608"/>
      <c r="B66" s="608"/>
      <c r="C66" s="608"/>
      <c r="D66" s="605" t="s">
        <v>199</v>
      </c>
      <c r="E66" s="482" t="s">
        <v>2980</v>
      </c>
      <c r="F66" s="482" t="s">
        <v>1787</v>
      </c>
      <c r="G66" s="480" t="s">
        <v>1788</v>
      </c>
      <c r="H66" s="392">
        <v>300</v>
      </c>
      <c r="I66" s="392" t="s">
        <v>1594</v>
      </c>
      <c r="J66" s="392" t="s">
        <v>1789</v>
      </c>
    </row>
    <row r="67" spans="1:10">
      <c r="A67" s="608"/>
      <c r="B67" s="608"/>
      <c r="C67" s="608"/>
      <c r="D67" s="605"/>
      <c r="E67" s="482" t="s">
        <v>1790</v>
      </c>
      <c r="F67" s="482" t="s">
        <v>201</v>
      </c>
      <c r="G67" s="391" t="s">
        <v>1791</v>
      </c>
      <c r="H67" s="392">
        <v>250</v>
      </c>
      <c r="I67" s="392" t="s">
        <v>1594</v>
      </c>
      <c r="J67" s="392"/>
    </row>
    <row r="68" spans="1:10">
      <c r="A68" s="608"/>
      <c r="B68" s="608"/>
      <c r="C68" s="608"/>
      <c r="D68" s="605" t="s">
        <v>210</v>
      </c>
      <c r="E68" s="482" t="s">
        <v>1792</v>
      </c>
      <c r="F68" s="482" t="s">
        <v>212</v>
      </c>
      <c r="G68" s="391" t="s">
        <v>1793</v>
      </c>
      <c r="H68" s="392"/>
      <c r="I68" s="483" t="s">
        <v>3667</v>
      </c>
      <c r="J68" s="392"/>
    </row>
    <row r="69" spans="1:10">
      <c r="A69" s="608"/>
      <c r="B69" s="608"/>
      <c r="C69" s="608"/>
      <c r="D69" s="605"/>
      <c r="E69" s="482" t="s">
        <v>1794</v>
      </c>
      <c r="F69" s="482" t="s">
        <v>212</v>
      </c>
      <c r="G69" s="391" t="s">
        <v>1795</v>
      </c>
      <c r="H69" s="392"/>
      <c r="I69" s="483" t="s">
        <v>3667</v>
      </c>
      <c r="J69" s="392"/>
    </row>
    <row r="70" spans="1:10">
      <c r="H70" s="457">
        <f>SUM(,H65,H60,H58,H56,H55,H54,H53,H45,H40,H38,H34,H31,H27,H23,H22,H16,H12,H11,H8,H5)</f>
        <v>4800</v>
      </c>
    </row>
  </sheetData>
  <autoFilter ref="I1:I70"/>
  <mergeCells count="29">
    <mergeCell ref="A1:J1"/>
    <mergeCell ref="A3:A69"/>
    <mergeCell ref="B3:B69"/>
    <mergeCell ref="C3:C69"/>
    <mergeCell ref="D3:D5"/>
    <mergeCell ref="D6:D9"/>
    <mergeCell ref="D10:D12"/>
    <mergeCell ref="D13:D14"/>
    <mergeCell ref="D15:D18"/>
    <mergeCell ref="D19:D21"/>
    <mergeCell ref="D22:D24"/>
    <mergeCell ref="D25:D28"/>
    <mergeCell ref="D29:D30"/>
    <mergeCell ref="D31:D32"/>
    <mergeCell ref="D33:D35"/>
    <mergeCell ref="D36:D38"/>
    <mergeCell ref="D39:D42"/>
    <mergeCell ref="D43:D45"/>
    <mergeCell ref="D46:D47"/>
    <mergeCell ref="D48:D50"/>
    <mergeCell ref="D51:D52"/>
    <mergeCell ref="D64:D65"/>
    <mergeCell ref="D66:D67"/>
    <mergeCell ref="D68:D69"/>
    <mergeCell ref="D53:D55"/>
    <mergeCell ref="D56:D57"/>
    <mergeCell ref="D58:D59"/>
    <mergeCell ref="D60:D61"/>
    <mergeCell ref="D62:D63"/>
  </mergeCells>
  <phoneticPr fontId="39" type="noConversion"/>
  <pageMargins left="0.75" right="0.75" top="1" bottom="1" header="0.51180555555555596" footer="0.51180555555555596"/>
  <pageSetup paperSize="9" scale="57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G2" sqref="G1:G1048576"/>
    </sheetView>
  </sheetViews>
  <sheetFormatPr defaultColWidth="9" defaultRowHeight="14.25"/>
  <cols>
    <col min="1" max="1" width="5.125" style="332" customWidth="1"/>
    <col min="2" max="2" width="5.875" style="332" customWidth="1"/>
    <col min="3" max="3" width="6" style="332" customWidth="1"/>
    <col min="4" max="4" width="15" style="332" customWidth="1"/>
    <col min="5" max="5" width="42.125" style="332" customWidth="1"/>
    <col min="6" max="8" width="9" style="332"/>
    <col min="9" max="9" width="11.375" style="332" customWidth="1"/>
    <col min="10" max="10" width="37.75" style="332" customWidth="1"/>
    <col min="11" max="16384" width="9" style="332"/>
  </cols>
  <sheetData>
    <row r="1" spans="1:10" ht="20.25">
      <c r="A1" s="606" t="s">
        <v>3602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88" t="s">
        <v>1582</v>
      </c>
      <c r="B2" s="388" t="s">
        <v>1</v>
      </c>
      <c r="C2" s="388" t="s">
        <v>2</v>
      </c>
      <c r="D2" s="388" t="s">
        <v>3</v>
      </c>
      <c r="E2" s="422" t="s">
        <v>5</v>
      </c>
      <c r="F2" s="388" t="s">
        <v>6</v>
      </c>
      <c r="G2" s="449" t="s">
        <v>3615</v>
      </c>
      <c r="H2" s="449" t="s">
        <v>3054</v>
      </c>
      <c r="I2" s="449" t="s">
        <v>12</v>
      </c>
      <c r="J2" s="388" t="s">
        <v>13</v>
      </c>
    </row>
    <row r="3" spans="1:10">
      <c r="A3" s="611" t="s">
        <v>2777</v>
      </c>
      <c r="B3" s="612">
        <v>10</v>
      </c>
      <c r="C3" s="611">
        <v>9</v>
      </c>
      <c r="D3" s="613" t="s">
        <v>1465</v>
      </c>
      <c r="E3" s="423" t="s">
        <v>2778</v>
      </c>
      <c r="F3" s="423" t="s">
        <v>1467</v>
      </c>
      <c r="G3" s="403" t="s">
        <v>2779</v>
      </c>
      <c r="H3" s="396">
        <v>200</v>
      </c>
      <c r="I3" s="396" t="s">
        <v>1609</v>
      </c>
      <c r="J3" s="408"/>
    </row>
    <row r="4" spans="1:10">
      <c r="A4" s="611"/>
      <c r="B4" s="612"/>
      <c r="C4" s="611"/>
      <c r="D4" s="613"/>
      <c r="E4" s="423" t="s">
        <v>2780</v>
      </c>
      <c r="F4" s="423" t="s">
        <v>1467</v>
      </c>
      <c r="G4" s="403" t="s">
        <v>2781</v>
      </c>
      <c r="H4" s="396">
        <v>350</v>
      </c>
      <c r="I4" s="396" t="s">
        <v>1609</v>
      </c>
      <c r="J4" s="408"/>
    </row>
    <row r="5" spans="1:10">
      <c r="A5" s="611"/>
      <c r="B5" s="612"/>
      <c r="C5" s="611"/>
      <c r="D5" s="613" t="s">
        <v>1472</v>
      </c>
      <c r="E5" s="423" t="s">
        <v>2782</v>
      </c>
      <c r="F5" s="423" t="s">
        <v>2783</v>
      </c>
      <c r="G5" s="391" t="s">
        <v>2784</v>
      </c>
      <c r="H5" s="392">
        <v>200</v>
      </c>
      <c r="I5" s="392" t="s">
        <v>1590</v>
      </c>
      <c r="J5" s="408" t="s">
        <v>2785</v>
      </c>
    </row>
    <row r="6" spans="1:10">
      <c r="A6" s="611"/>
      <c r="B6" s="612"/>
      <c r="C6" s="611"/>
      <c r="D6" s="613"/>
      <c r="E6" s="423" t="s">
        <v>2786</v>
      </c>
      <c r="F6" s="423" t="s">
        <v>2787</v>
      </c>
      <c r="G6" s="391" t="s">
        <v>2788</v>
      </c>
      <c r="H6" s="392">
        <v>175</v>
      </c>
      <c r="I6" s="392" t="s">
        <v>1594</v>
      </c>
      <c r="J6" s="408"/>
    </row>
    <row r="7" spans="1:10">
      <c r="A7" s="611"/>
      <c r="B7" s="612"/>
      <c r="C7" s="611"/>
      <c r="D7" s="613"/>
      <c r="E7" s="423" t="s">
        <v>2789</v>
      </c>
      <c r="F7" s="423" t="s">
        <v>2790</v>
      </c>
      <c r="G7" s="403" t="s">
        <v>2791</v>
      </c>
      <c r="H7" s="396">
        <v>300</v>
      </c>
      <c r="I7" s="396" t="s">
        <v>1609</v>
      </c>
      <c r="J7" s="408"/>
    </row>
    <row r="8" spans="1:10">
      <c r="A8" s="611"/>
      <c r="B8" s="612"/>
      <c r="C8" s="611"/>
      <c r="D8" s="613"/>
      <c r="E8" s="423" t="s">
        <v>2792</v>
      </c>
      <c r="F8" s="423" t="s">
        <v>2793</v>
      </c>
      <c r="G8" s="391" t="s">
        <v>2794</v>
      </c>
      <c r="H8" s="392">
        <v>250</v>
      </c>
      <c r="I8" s="392" t="s">
        <v>1594</v>
      </c>
      <c r="J8" s="408" t="s">
        <v>2068</v>
      </c>
    </row>
    <row r="9" spans="1:10">
      <c r="A9" s="611"/>
      <c r="B9" s="612"/>
      <c r="C9" s="611"/>
      <c r="D9" s="613" t="s">
        <v>1481</v>
      </c>
      <c r="E9" s="423" t="s">
        <v>2795</v>
      </c>
      <c r="F9" s="423" t="s">
        <v>2796</v>
      </c>
      <c r="G9" s="391" t="s">
        <v>2797</v>
      </c>
      <c r="H9" s="392">
        <v>375</v>
      </c>
      <c r="I9" s="392" t="s">
        <v>1590</v>
      </c>
      <c r="J9" s="408" t="s">
        <v>2798</v>
      </c>
    </row>
    <row r="10" spans="1:10">
      <c r="A10" s="611"/>
      <c r="B10" s="612"/>
      <c r="C10" s="611"/>
      <c r="D10" s="613"/>
      <c r="E10" s="423" t="s">
        <v>2799</v>
      </c>
      <c r="F10" s="423" t="s">
        <v>2796</v>
      </c>
      <c r="G10" s="403" t="s">
        <v>2800</v>
      </c>
      <c r="H10" s="396">
        <v>300</v>
      </c>
      <c r="I10" s="396" t="s">
        <v>1609</v>
      </c>
      <c r="J10" s="408" t="s">
        <v>3546</v>
      </c>
    </row>
    <row r="11" spans="1:10">
      <c r="A11" s="611"/>
      <c r="B11" s="612"/>
      <c r="C11" s="611"/>
      <c r="D11" s="613"/>
      <c r="E11" s="423" t="s">
        <v>2802</v>
      </c>
      <c r="F11" s="423" t="s">
        <v>2796</v>
      </c>
      <c r="G11" s="391" t="s">
        <v>2803</v>
      </c>
      <c r="H11" s="392">
        <v>300</v>
      </c>
      <c r="I11" s="392" t="s">
        <v>1594</v>
      </c>
      <c r="J11" s="408"/>
    </row>
    <row r="12" spans="1:10">
      <c r="H12" s="457">
        <f>SUM(,H10,H7,H4,H3)</f>
        <v>1150</v>
      </c>
    </row>
  </sheetData>
  <autoFilter ref="A1:J12"/>
  <mergeCells count="7">
    <mergeCell ref="A1:J1"/>
    <mergeCell ref="A3:A11"/>
    <mergeCell ref="B3:B11"/>
    <mergeCell ref="C3:C11"/>
    <mergeCell ref="D3:D4"/>
    <mergeCell ref="D5:D8"/>
    <mergeCell ref="D9:D11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1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J9" sqref="J9:J10"/>
    </sheetView>
  </sheetViews>
  <sheetFormatPr defaultColWidth="9" defaultRowHeight="14.25"/>
  <cols>
    <col min="1" max="1" width="7" style="332" customWidth="1"/>
    <col min="2" max="2" width="7.625" style="332" customWidth="1"/>
    <col min="3" max="3" width="8" style="332" customWidth="1"/>
    <col min="4" max="4" width="10.5" style="332" customWidth="1"/>
    <col min="5" max="5" width="45.25" style="332" customWidth="1"/>
    <col min="6" max="7" width="9" style="332"/>
    <col min="8" max="8" width="11.125" style="332" customWidth="1"/>
    <col min="9" max="9" width="9.875" style="332" customWidth="1"/>
    <col min="10" max="10" width="25.5" style="332" customWidth="1"/>
    <col min="11" max="16384" width="9" style="332"/>
  </cols>
  <sheetData>
    <row r="1" spans="1:10" ht="20.25">
      <c r="A1" s="606" t="s">
        <v>3603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24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31" t="s">
        <v>2804</v>
      </c>
      <c r="B3" s="635">
        <v>12</v>
      </c>
      <c r="C3" s="635">
        <v>10</v>
      </c>
      <c r="D3" s="609" t="s">
        <v>3640</v>
      </c>
      <c r="E3" s="419" t="s">
        <v>2805</v>
      </c>
      <c r="F3" s="408" t="s">
        <v>2806</v>
      </c>
      <c r="G3" s="391" t="s">
        <v>2808</v>
      </c>
      <c r="H3" s="392">
        <v>400</v>
      </c>
      <c r="I3" s="392" t="s">
        <v>1590</v>
      </c>
      <c r="J3" s="417"/>
    </row>
    <row r="4" spans="1:10">
      <c r="A4" s="632"/>
      <c r="B4" s="636"/>
      <c r="C4" s="636"/>
      <c r="D4" s="609"/>
      <c r="E4" s="419" t="s">
        <v>2809</v>
      </c>
      <c r="F4" s="408" t="s">
        <v>2806</v>
      </c>
      <c r="G4" s="391" t="s">
        <v>2810</v>
      </c>
      <c r="H4" s="392">
        <v>350</v>
      </c>
      <c r="I4" s="392" t="s">
        <v>1594</v>
      </c>
      <c r="J4" s="408" t="s">
        <v>2068</v>
      </c>
    </row>
    <row r="5" spans="1:10">
      <c r="A5" s="632"/>
      <c r="B5" s="636"/>
      <c r="C5" s="636"/>
      <c r="D5" s="609" t="s">
        <v>3641</v>
      </c>
      <c r="E5" s="419" t="s">
        <v>2811</v>
      </c>
      <c r="F5" s="408" t="s">
        <v>2812</v>
      </c>
      <c r="G5" s="391" t="s">
        <v>2814</v>
      </c>
      <c r="H5" s="392">
        <v>345</v>
      </c>
      <c r="I5" s="392" t="s">
        <v>1594</v>
      </c>
      <c r="J5" s="408" t="s">
        <v>2815</v>
      </c>
    </row>
    <row r="6" spans="1:10">
      <c r="A6" s="632"/>
      <c r="B6" s="636"/>
      <c r="C6" s="636"/>
      <c r="D6" s="609"/>
      <c r="E6" s="419" t="s">
        <v>2816</v>
      </c>
      <c r="F6" s="408" t="s">
        <v>2812</v>
      </c>
      <c r="G6" s="391" t="s">
        <v>2817</v>
      </c>
      <c r="H6" s="392">
        <v>200</v>
      </c>
      <c r="I6" s="392" t="s">
        <v>1594</v>
      </c>
      <c r="J6" s="417"/>
    </row>
    <row r="7" spans="1:10">
      <c r="A7" s="632"/>
      <c r="B7" s="636"/>
      <c r="C7" s="636"/>
      <c r="D7" s="609"/>
      <c r="E7" s="419" t="s">
        <v>2818</v>
      </c>
      <c r="F7" s="408" t="s">
        <v>2812</v>
      </c>
      <c r="G7" s="391" t="s">
        <v>2819</v>
      </c>
      <c r="H7" s="392">
        <v>300</v>
      </c>
      <c r="I7" s="392" t="s">
        <v>1594</v>
      </c>
      <c r="J7" s="417"/>
    </row>
    <row r="8" spans="1:10" ht="25.5">
      <c r="A8" s="632"/>
      <c r="B8" s="636"/>
      <c r="C8" s="636"/>
      <c r="D8" s="609" t="s">
        <v>3642</v>
      </c>
      <c r="E8" s="419" t="s">
        <v>3045</v>
      </c>
      <c r="F8" s="419" t="s">
        <v>2821</v>
      </c>
      <c r="G8" s="477" t="s">
        <v>2823</v>
      </c>
      <c r="H8" s="478">
        <v>300</v>
      </c>
      <c r="I8" s="478" t="s">
        <v>1609</v>
      </c>
      <c r="J8" s="490" t="s">
        <v>3673</v>
      </c>
    </row>
    <row r="9" spans="1:10">
      <c r="A9" s="632"/>
      <c r="B9" s="636"/>
      <c r="C9" s="636"/>
      <c r="D9" s="616"/>
      <c r="E9" s="431" t="s">
        <v>2824</v>
      </c>
      <c r="F9" s="408" t="s">
        <v>2806</v>
      </c>
      <c r="G9" s="391" t="s">
        <v>2825</v>
      </c>
      <c r="H9" s="392"/>
      <c r="I9" s="396" t="s">
        <v>1609</v>
      </c>
      <c r="J9" s="703" t="s">
        <v>3675</v>
      </c>
    </row>
    <row r="10" spans="1:10">
      <c r="A10" s="632"/>
      <c r="B10" s="636"/>
      <c r="C10" s="636"/>
      <c r="D10" s="616" t="s">
        <v>3643</v>
      </c>
      <c r="E10" s="431" t="s">
        <v>2826</v>
      </c>
      <c r="F10" s="450" t="s">
        <v>2827</v>
      </c>
      <c r="G10" s="451" t="s">
        <v>2828</v>
      </c>
      <c r="H10" s="392"/>
      <c r="I10" s="396" t="s">
        <v>1609</v>
      </c>
      <c r="J10" s="703" t="s">
        <v>3676</v>
      </c>
    </row>
    <row r="11" spans="1:10">
      <c r="A11" s="632"/>
      <c r="B11" s="636"/>
      <c r="C11" s="636"/>
      <c r="D11" s="630"/>
      <c r="E11" s="431" t="s">
        <v>2829</v>
      </c>
      <c r="F11" s="450" t="s">
        <v>2827</v>
      </c>
      <c r="G11" s="452" t="s">
        <v>2830</v>
      </c>
      <c r="H11" s="396">
        <v>400</v>
      </c>
      <c r="I11" s="396" t="s">
        <v>1609</v>
      </c>
      <c r="J11" s="453"/>
    </row>
    <row r="12" spans="1:10">
      <c r="A12" s="633"/>
      <c r="B12" s="637"/>
      <c r="C12" s="637"/>
      <c r="D12" s="443"/>
      <c r="E12" s="454" t="s">
        <v>1512</v>
      </c>
      <c r="F12" s="455" t="s">
        <v>1513</v>
      </c>
      <c r="G12" s="456" t="s">
        <v>2831</v>
      </c>
      <c r="H12" s="408">
        <v>350</v>
      </c>
      <c r="I12" s="408" t="s">
        <v>1590</v>
      </c>
      <c r="J12" s="408"/>
    </row>
    <row r="13" spans="1:10">
      <c r="H13" s="457">
        <f>SUM(H11,H8)</f>
        <v>700</v>
      </c>
    </row>
  </sheetData>
  <autoFilter ref="A2:J13"/>
  <mergeCells count="8">
    <mergeCell ref="A1:J1"/>
    <mergeCell ref="D3:D4"/>
    <mergeCell ref="D5:D7"/>
    <mergeCell ref="D8:D9"/>
    <mergeCell ref="D10:D11"/>
    <mergeCell ref="A3:A12"/>
    <mergeCell ref="B3:B12"/>
    <mergeCell ref="C3:C12"/>
  </mergeCells>
  <phoneticPr fontId="39" type="noConversion"/>
  <pageMargins left="0.74791666666666701" right="0.35416666666666702" top="0.98402777777777795" bottom="0.98402777777777795" header="0.51180555555555596" footer="0.51180555555555596"/>
  <pageSetup paperSize="9" scale="88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C1" workbookViewId="0">
      <selection activeCell="G2" sqref="G1:G1048576"/>
    </sheetView>
  </sheetViews>
  <sheetFormatPr defaultColWidth="9" defaultRowHeight="14.25"/>
  <cols>
    <col min="1" max="3" width="9" style="332"/>
    <col min="4" max="4" width="23" style="332" customWidth="1"/>
    <col min="5" max="5" width="44.625" style="332" customWidth="1"/>
    <col min="6" max="7" width="9" style="332"/>
    <col min="8" max="8" width="9" style="400"/>
    <col min="9" max="9" width="11" style="332" customWidth="1"/>
    <col min="10" max="10" width="22.5" style="332" customWidth="1"/>
    <col min="11" max="16384" width="9" style="332"/>
  </cols>
  <sheetData>
    <row r="1" spans="1:10" ht="20.25">
      <c r="A1" s="606" t="s">
        <v>3605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24" t="s">
        <v>5</v>
      </c>
      <c r="F2" s="397" t="s">
        <v>6</v>
      </c>
      <c r="G2" s="458" t="s">
        <v>3615</v>
      </c>
      <c r="H2" s="449" t="s">
        <v>3054</v>
      </c>
      <c r="I2" s="449" t="s">
        <v>12</v>
      </c>
      <c r="J2" s="388" t="s">
        <v>13</v>
      </c>
    </row>
    <row r="3" spans="1:10">
      <c r="A3" s="608" t="s">
        <v>2832</v>
      </c>
      <c r="B3" s="608">
        <v>18</v>
      </c>
      <c r="C3" s="608">
        <v>15</v>
      </c>
      <c r="D3" s="419" t="s">
        <v>2267</v>
      </c>
      <c r="E3" s="419" t="s">
        <v>2833</v>
      </c>
      <c r="F3" s="419" t="s">
        <v>2834</v>
      </c>
      <c r="G3" s="391" t="s">
        <v>2836</v>
      </c>
      <c r="H3" s="392">
        <v>600</v>
      </c>
      <c r="I3" s="392" t="s">
        <v>1594</v>
      </c>
      <c r="J3" s="392" t="s">
        <v>2837</v>
      </c>
    </row>
    <row r="4" spans="1:10">
      <c r="A4" s="608"/>
      <c r="B4" s="608"/>
      <c r="C4" s="608"/>
      <c r="D4" s="609" t="s">
        <v>1524</v>
      </c>
      <c r="E4" s="419" t="s">
        <v>2838</v>
      </c>
      <c r="F4" s="419" t="s">
        <v>2839</v>
      </c>
      <c r="G4" s="391" t="s">
        <v>2841</v>
      </c>
      <c r="H4" s="392">
        <v>250</v>
      </c>
      <c r="I4" s="392" t="s">
        <v>1594</v>
      </c>
      <c r="J4" s="392"/>
    </row>
    <row r="5" spans="1:10">
      <c r="A5" s="608"/>
      <c r="B5" s="608"/>
      <c r="C5" s="608"/>
      <c r="D5" s="609"/>
      <c r="E5" s="419" t="s">
        <v>2842</v>
      </c>
      <c r="F5" s="419" t="s">
        <v>2839</v>
      </c>
      <c r="G5" s="403" t="s">
        <v>2843</v>
      </c>
      <c r="H5" s="396">
        <v>200</v>
      </c>
      <c r="I5" s="396" t="s">
        <v>1609</v>
      </c>
      <c r="J5" s="392" t="s">
        <v>3648</v>
      </c>
    </row>
    <row r="6" spans="1:10">
      <c r="A6" s="608"/>
      <c r="B6" s="608"/>
      <c r="C6" s="608"/>
      <c r="D6" s="609"/>
      <c r="E6" s="420" t="s">
        <v>2846</v>
      </c>
      <c r="F6" s="419" t="s">
        <v>2839</v>
      </c>
      <c r="G6" s="403" t="s">
        <v>2847</v>
      </c>
      <c r="H6" s="396">
        <v>200</v>
      </c>
      <c r="I6" s="396" t="s">
        <v>1609</v>
      </c>
      <c r="J6" s="392"/>
    </row>
    <row r="7" spans="1:10">
      <c r="A7" s="608"/>
      <c r="B7" s="608"/>
      <c r="C7" s="608"/>
      <c r="D7" s="605"/>
      <c r="E7" s="419" t="s">
        <v>2848</v>
      </c>
      <c r="F7" s="419" t="s">
        <v>2839</v>
      </c>
      <c r="G7" s="391" t="s">
        <v>2849</v>
      </c>
      <c r="H7" s="392">
        <v>300</v>
      </c>
      <c r="I7" s="392" t="s">
        <v>1594</v>
      </c>
      <c r="J7" s="392"/>
    </row>
    <row r="8" spans="1:10" ht="25.5">
      <c r="A8" s="608"/>
      <c r="B8" s="608"/>
      <c r="C8" s="608"/>
      <c r="D8" s="605" t="s">
        <v>1352</v>
      </c>
      <c r="E8" s="420" t="s">
        <v>2850</v>
      </c>
      <c r="F8" s="419" t="s">
        <v>2851</v>
      </c>
      <c r="G8" s="403" t="s">
        <v>2853</v>
      </c>
      <c r="H8" s="396">
        <v>300</v>
      </c>
      <c r="I8" s="396" t="s">
        <v>1609</v>
      </c>
      <c r="J8" s="402" t="s">
        <v>3652</v>
      </c>
    </row>
    <row r="9" spans="1:10" ht="25.5">
      <c r="A9" s="608"/>
      <c r="B9" s="608"/>
      <c r="C9" s="608"/>
      <c r="D9" s="610"/>
      <c r="E9" s="420" t="s">
        <v>3047</v>
      </c>
      <c r="F9" s="419" t="s">
        <v>2851</v>
      </c>
      <c r="G9" s="403" t="s">
        <v>2855</v>
      </c>
      <c r="H9" s="396">
        <v>250</v>
      </c>
      <c r="I9" s="396" t="s">
        <v>1609</v>
      </c>
      <c r="J9" s="402" t="s">
        <v>3652</v>
      </c>
    </row>
    <row r="10" spans="1:10">
      <c r="A10" s="608"/>
      <c r="B10" s="608"/>
      <c r="C10" s="608"/>
      <c r="D10" s="610"/>
      <c r="E10" s="420" t="s">
        <v>2856</v>
      </c>
      <c r="F10" s="419" t="s">
        <v>2851</v>
      </c>
      <c r="G10" s="403" t="s">
        <v>2857</v>
      </c>
      <c r="H10" s="396">
        <v>175</v>
      </c>
      <c r="I10" s="396" t="s">
        <v>1609</v>
      </c>
      <c r="J10" s="392"/>
    </row>
    <row r="11" spans="1:10">
      <c r="A11" s="608"/>
      <c r="B11" s="608"/>
      <c r="C11" s="608"/>
      <c r="D11" s="610" t="s">
        <v>2859</v>
      </c>
      <c r="E11" s="420" t="s">
        <v>3049</v>
      </c>
      <c r="F11" s="419" t="s">
        <v>2860</v>
      </c>
      <c r="G11" s="391" t="s">
        <v>2862</v>
      </c>
      <c r="H11" s="392">
        <v>200</v>
      </c>
      <c r="I11" s="392" t="s">
        <v>1594</v>
      </c>
      <c r="J11" s="392" t="s">
        <v>2863</v>
      </c>
    </row>
    <row r="12" spans="1:10">
      <c r="A12" s="608"/>
      <c r="B12" s="608"/>
      <c r="C12" s="608"/>
      <c r="D12" s="610"/>
      <c r="E12" s="420" t="s">
        <v>2864</v>
      </c>
      <c r="F12" s="419" t="s">
        <v>2860</v>
      </c>
      <c r="G12" s="391" t="s">
        <v>2865</v>
      </c>
      <c r="H12" s="392"/>
      <c r="I12" s="483" t="s">
        <v>3667</v>
      </c>
      <c r="J12" s="392"/>
    </row>
    <row r="13" spans="1:10">
      <c r="A13" s="608"/>
      <c r="B13" s="608"/>
      <c r="C13" s="608"/>
      <c r="D13" s="610"/>
      <c r="E13" s="420" t="s">
        <v>2866</v>
      </c>
      <c r="F13" s="419" t="s">
        <v>2860</v>
      </c>
      <c r="G13" s="403" t="s">
        <v>2867</v>
      </c>
      <c r="H13" s="396">
        <v>250</v>
      </c>
      <c r="I13" s="396" t="s">
        <v>1609</v>
      </c>
      <c r="J13" s="392" t="s">
        <v>3649</v>
      </c>
    </row>
    <row r="14" spans="1:10">
      <c r="A14" s="608"/>
      <c r="B14" s="608"/>
      <c r="C14" s="608"/>
      <c r="D14" s="610" t="s">
        <v>3604</v>
      </c>
      <c r="E14" s="420" t="s">
        <v>2871</v>
      </c>
      <c r="F14" s="419" t="s">
        <v>2869</v>
      </c>
      <c r="G14" s="391" t="s">
        <v>2872</v>
      </c>
      <c r="H14" s="392">
        <v>250</v>
      </c>
      <c r="I14" s="392" t="s">
        <v>1594</v>
      </c>
      <c r="J14" s="392" t="s">
        <v>2873</v>
      </c>
    </row>
    <row r="15" spans="1:10">
      <c r="A15" s="608"/>
      <c r="B15" s="608"/>
      <c r="C15" s="608"/>
      <c r="D15" s="610"/>
      <c r="E15" s="420" t="s">
        <v>3052</v>
      </c>
      <c r="F15" s="419" t="s">
        <v>2869</v>
      </c>
      <c r="G15" s="403" t="s">
        <v>2875</v>
      </c>
      <c r="H15" s="396">
        <v>200</v>
      </c>
      <c r="I15" s="396" t="s">
        <v>1609</v>
      </c>
      <c r="J15" s="392"/>
    </row>
    <row r="16" spans="1:10">
      <c r="A16" s="608"/>
      <c r="B16" s="608"/>
      <c r="C16" s="608"/>
      <c r="D16" s="610"/>
      <c r="E16" s="421" t="s">
        <v>2876</v>
      </c>
      <c r="F16" s="419" t="s">
        <v>2869</v>
      </c>
      <c r="G16" s="403" t="s">
        <v>2877</v>
      </c>
      <c r="H16" s="396">
        <v>200</v>
      </c>
      <c r="I16" s="396" t="s">
        <v>1609</v>
      </c>
      <c r="J16" s="392"/>
    </row>
    <row r="17" spans="1:10">
      <c r="A17" s="608"/>
      <c r="B17" s="608"/>
      <c r="C17" s="608"/>
      <c r="D17" s="421" t="s">
        <v>2878</v>
      </c>
      <c r="E17" s="420" t="s">
        <v>2879</v>
      </c>
      <c r="F17" s="420" t="s">
        <v>1556</v>
      </c>
      <c r="G17" s="403" t="s">
        <v>2881</v>
      </c>
      <c r="H17" s="396">
        <v>550</v>
      </c>
      <c r="I17" s="396" t="s">
        <v>1609</v>
      </c>
      <c r="J17" s="392"/>
    </row>
    <row r="18" spans="1:10">
      <c r="H18" s="457">
        <f>SUM(H17,H16,H15,H13,H10,H9,H8,H6,H5)</f>
        <v>2325</v>
      </c>
    </row>
  </sheetData>
  <autoFilter ref="A1:J18"/>
  <mergeCells count="8">
    <mergeCell ref="A1:J1"/>
    <mergeCell ref="A3:A17"/>
    <mergeCell ref="B3:B17"/>
    <mergeCell ref="C3:C17"/>
    <mergeCell ref="D4:D7"/>
    <mergeCell ref="D8:D10"/>
    <mergeCell ref="D11:D13"/>
    <mergeCell ref="D14:D16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77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G2" sqref="G1:G1048576"/>
    </sheetView>
  </sheetViews>
  <sheetFormatPr defaultColWidth="9" defaultRowHeight="14.25"/>
  <cols>
    <col min="1" max="1" width="7.75" style="332" customWidth="1"/>
    <col min="2" max="2" width="6.625" style="332" customWidth="1"/>
    <col min="3" max="3" width="6.5" style="332" customWidth="1"/>
    <col min="4" max="4" width="23.875" style="332" customWidth="1"/>
    <col min="5" max="5" width="42" style="332" customWidth="1"/>
    <col min="6" max="6" width="9" style="332"/>
    <col min="7" max="7" width="11.25" style="332" customWidth="1"/>
    <col min="8" max="8" width="15.375" style="332" customWidth="1"/>
    <col min="9" max="9" width="15.5" style="332" customWidth="1"/>
    <col min="10" max="10" width="13.25" style="332" customWidth="1"/>
    <col min="11" max="16384" width="9" style="332"/>
  </cols>
  <sheetData>
    <row r="1" spans="1:10" ht="20.25">
      <c r="A1" s="606" t="s">
        <v>3606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88" t="s">
        <v>1582</v>
      </c>
      <c r="B2" s="388" t="s">
        <v>1</v>
      </c>
      <c r="C2" s="388" t="s">
        <v>2</v>
      </c>
      <c r="D2" s="388" t="s">
        <v>3</v>
      </c>
      <c r="E2" s="422" t="s">
        <v>5</v>
      </c>
      <c r="F2" s="388" t="s">
        <v>6</v>
      </c>
      <c r="G2" s="388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11" t="s">
        <v>2882</v>
      </c>
      <c r="B3" s="611">
        <v>4</v>
      </c>
      <c r="C3" s="611">
        <v>4</v>
      </c>
      <c r="D3" s="613" t="s">
        <v>2883</v>
      </c>
      <c r="E3" s="423" t="s">
        <v>1841</v>
      </c>
      <c r="F3" s="423" t="s">
        <v>2884</v>
      </c>
      <c r="G3" s="391" t="s">
        <v>2885</v>
      </c>
      <c r="H3" s="446">
        <v>325</v>
      </c>
      <c r="I3" s="446" t="s">
        <v>1594</v>
      </c>
      <c r="J3" s="443"/>
    </row>
    <row r="4" spans="1:10">
      <c r="A4" s="611"/>
      <c r="B4" s="611"/>
      <c r="C4" s="611"/>
      <c r="D4" s="613"/>
      <c r="E4" s="423" t="s">
        <v>2886</v>
      </c>
      <c r="F4" s="423" t="s">
        <v>2884</v>
      </c>
      <c r="G4" s="403" t="s">
        <v>2887</v>
      </c>
      <c r="H4" s="403">
        <v>300</v>
      </c>
      <c r="I4" s="403" t="s">
        <v>1609</v>
      </c>
      <c r="J4" s="443"/>
    </row>
    <row r="5" spans="1:10">
      <c r="A5" s="611"/>
      <c r="B5" s="611"/>
      <c r="C5" s="611"/>
      <c r="D5" s="613"/>
      <c r="E5" s="423" t="s">
        <v>2888</v>
      </c>
      <c r="F5" s="423" t="s">
        <v>2884</v>
      </c>
      <c r="G5" s="403" t="s">
        <v>2889</v>
      </c>
      <c r="H5" s="403">
        <v>350</v>
      </c>
      <c r="I5" s="403" t="s">
        <v>1609</v>
      </c>
      <c r="J5" s="443"/>
    </row>
    <row r="6" spans="1:10">
      <c r="A6" s="611"/>
      <c r="B6" s="611"/>
      <c r="C6" s="611"/>
      <c r="D6" s="613"/>
      <c r="E6" s="423" t="s">
        <v>2890</v>
      </c>
      <c r="F6" s="423" t="s">
        <v>2884</v>
      </c>
      <c r="G6" s="403" t="s">
        <v>3053</v>
      </c>
      <c r="H6" s="403">
        <v>300</v>
      </c>
      <c r="I6" s="403" t="s">
        <v>1609</v>
      </c>
      <c r="J6" s="443"/>
    </row>
    <row r="7" spans="1:10">
      <c r="H7" s="457">
        <f>SUM(,H6,H5,H4)</f>
        <v>950</v>
      </c>
    </row>
  </sheetData>
  <autoFilter ref="A2:J6"/>
  <mergeCells count="5">
    <mergeCell ref="A1:J1"/>
    <mergeCell ref="A3:A6"/>
    <mergeCell ref="B3:B6"/>
    <mergeCell ref="C3:C6"/>
    <mergeCell ref="D3:D6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>
      <selection activeCell="G2" sqref="G1:G1048576"/>
    </sheetView>
  </sheetViews>
  <sheetFormatPr defaultColWidth="9" defaultRowHeight="14.25"/>
  <cols>
    <col min="1" max="3" width="9" style="332"/>
    <col min="4" max="4" width="22.125" style="332" customWidth="1"/>
    <col min="5" max="5" width="43.5" style="332" customWidth="1"/>
    <col min="6" max="7" width="9" style="332"/>
    <col min="8" max="8" width="11.875" style="332" customWidth="1"/>
    <col min="9" max="9" width="10.125" style="332" customWidth="1"/>
    <col min="10" max="10" width="15.125" style="332" customWidth="1"/>
    <col min="11" max="16384" width="9" style="332"/>
  </cols>
  <sheetData>
    <row r="1" spans="1:10" ht="20.25">
      <c r="A1" s="606" t="s">
        <v>3607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24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2892</v>
      </c>
      <c r="B3" s="608">
        <v>3</v>
      </c>
      <c r="C3" s="608">
        <v>3</v>
      </c>
      <c r="D3" s="609" t="s">
        <v>2893</v>
      </c>
      <c r="E3" s="419" t="s">
        <v>2894</v>
      </c>
      <c r="F3" s="419" t="s">
        <v>2895</v>
      </c>
      <c r="G3" s="403" t="s">
        <v>2897</v>
      </c>
      <c r="H3" s="410">
        <v>250</v>
      </c>
      <c r="I3" s="410" t="s">
        <v>1609</v>
      </c>
      <c r="J3" s="417"/>
    </row>
    <row r="4" spans="1:10">
      <c r="A4" s="608"/>
      <c r="B4" s="608"/>
      <c r="C4" s="608"/>
      <c r="D4" s="609"/>
      <c r="E4" s="420" t="s">
        <v>2898</v>
      </c>
      <c r="F4" s="420" t="s">
        <v>2895</v>
      </c>
      <c r="G4" s="391" t="s">
        <v>2899</v>
      </c>
      <c r="H4" s="392">
        <v>350</v>
      </c>
      <c r="I4" s="459" t="s">
        <v>1594</v>
      </c>
      <c r="J4" s="417"/>
    </row>
    <row r="5" spans="1:10">
      <c r="A5" s="608"/>
      <c r="B5" s="608"/>
      <c r="C5" s="608"/>
      <c r="D5" s="419" t="s">
        <v>2900</v>
      </c>
      <c r="E5" s="419" t="s">
        <v>2901</v>
      </c>
      <c r="F5" s="419" t="s">
        <v>2902</v>
      </c>
      <c r="G5" s="391" t="s">
        <v>2904</v>
      </c>
      <c r="H5" s="392">
        <v>400</v>
      </c>
      <c r="I5" s="459" t="s">
        <v>1594</v>
      </c>
      <c r="J5" s="417"/>
    </row>
    <row r="6" spans="1:10">
      <c r="H6" s="457">
        <f>SUM(,H3)</f>
        <v>250</v>
      </c>
    </row>
  </sheetData>
  <autoFilter ref="A2:J6"/>
  <mergeCells count="5">
    <mergeCell ref="A1:J1"/>
    <mergeCell ref="A3:A5"/>
    <mergeCell ref="B3:B5"/>
    <mergeCell ref="C3:C5"/>
    <mergeCell ref="D3:D4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G2" sqref="G1:G1048576"/>
    </sheetView>
  </sheetViews>
  <sheetFormatPr defaultColWidth="9" defaultRowHeight="14.25"/>
  <cols>
    <col min="1" max="1" width="6" style="332" customWidth="1"/>
    <col min="2" max="2" width="5" style="332" customWidth="1"/>
    <col min="3" max="3" width="5.375" style="332" customWidth="1"/>
    <col min="4" max="4" width="24" style="332" customWidth="1"/>
    <col min="5" max="5" width="46.5" style="332" customWidth="1"/>
    <col min="6" max="6" width="7.5" style="332" customWidth="1"/>
    <col min="7" max="7" width="9" style="332"/>
    <col min="8" max="8" width="11.625" style="332" customWidth="1"/>
    <col min="9" max="9" width="9.5" style="332" customWidth="1"/>
    <col min="10" max="10" width="26.25" style="332" customWidth="1"/>
    <col min="11" max="16384" width="9" style="332"/>
  </cols>
  <sheetData>
    <row r="1" spans="1:10" ht="20.25">
      <c r="A1" s="606" t="s">
        <v>3608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24" t="s">
        <v>5</v>
      </c>
      <c r="F2" s="397" t="s">
        <v>6</v>
      </c>
      <c r="G2" s="397" t="s">
        <v>3618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2905</v>
      </c>
      <c r="B3" s="608">
        <v>6</v>
      </c>
      <c r="C3" s="608">
        <v>6</v>
      </c>
      <c r="D3" s="419" t="s">
        <v>3626</v>
      </c>
      <c r="E3" s="420" t="s">
        <v>2907</v>
      </c>
      <c r="F3" s="420" t="s">
        <v>2908</v>
      </c>
      <c r="G3" s="391" t="s">
        <v>2909</v>
      </c>
      <c r="H3" s="392">
        <v>383</v>
      </c>
      <c r="I3" s="459" t="s">
        <v>1594</v>
      </c>
      <c r="J3" s="417"/>
    </row>
    <row r="4" spans="1:10">
      <c r="A4" s="608"/>
      <c r="B4" s="608"/>
      <c r="C4" s="608"/>
      <c r="D4" s="613" t="s">
        <v>3627</v>
      </c>
      <c r="E4" s="395" t="s">
        <v>635</v>
      </c>
      <c r="F4" s="420" t="s">
        <v>2910</v>
      </c>
      <c r="G4" s="403" t="s">
        <v>2911</v>
      </c>
      <c r="H4" s="396">
        <v>300</v>
      </c>
      <c r="I4" s="460" t="s">
        <v>1609</v>
      </c>
      <c r="J4" s="443"/>
    </row>
    <row r="5" spans="1:10">
      <c r="A5" s="608"/>
      <c r="B5" s="608"/>
      <c r="C5" s="608"/>
      <c r="D5" s="613"/>
      <c r="E5" s="395" t="s">
        <v>2912</v>
      </c>
      <c r="F5" s="420" t="s">
        <v>2910</v>
      </c>
      <c r="G5" s="403" t="s">
        <v>2913</v>
      </c>
      <c r="H5" s="396">
        <v>250</v>
      </c>
      <c r="I5" s="460" t="s">
        <v>1609</v>
      </c>
      <c r="J5" s="445" t="s">
        <v>2914</v>
      </c>
    </row>
    <row r="6" spans="1:10">
      <c r="A6" s="608"/>
      <c r="B6" s="608"/>
      <c r="C6" s="608"/>
      <c r="D6" s="613"/>
      <c r="E6" s="395" t="s">
        <v>629</v>
      </c>
      <c r="F6" s="420" t="s">
        <v>2910</v>
      </c>
      <c r="G6" s="391" t="s">
        <v>2915</v>
      </c>
      <c r="H6" s="443"/>
      <c r="I6" s="483" t="s">
        <v>3667</v>
      </c>
      <c r="J6" s="445"/>
    </row>
    <row r="7" spans="1:10">
      <c r="A7" s="608"/>
      <c r="B7" s="608"/>
      <c r="C7" s="608"/>
      <c r="D7" s="609" t="s">
        <v>2138</v>
      </c>
      <c r="E7" s="420" t="s">
        <v>1691</v>
      </c>
      <c r="F7" s="419" t="s">
        <v>2916</v>
      </c>
      <c r="G7" s="403" t="s">
        <v>2918</v>
      </c>
      <c r="H7" s="396">
        <v>250</v>
      </c>
      <c r="I7" s="460" t="s">
        <v>1609</v>
      </c>
      <c r="J7" s="408"/>
    </row>
    <row r="8" spans="1:10">
      <c r="A8" s="608"/>
      <c r="B8" s="608"/>
      <c r="C8" s="608"/>
      <c r="D8" s="609"/>
      <c r="E8" s="420" t="s">
        <v>2919</v>
      </c>
      <c r="F8" s="419" t="s">
        <v>2920</v>
      </c>
      <c r="G8" s="391" t="s">
        <v>2922</v>
      </c>
      <c r="H8" s="392">
        <v>420</v>
      </c>
      <c r="I8" s="459" t="s">
        <v>1594</v>
      </c>
      <c r="J8" s="408" t="s">
        <v>2654</v>
      </c>
    </row>
    <row r="9" spans="1:10">
      <c r="H9" s="457">
        <f>SUM(,H7,H5,H4)</f>
        <v>800</v>
      </c>
    </row>
  </sheetData>
  <autoFilter ref="A2:J8"/>
  <mergeCells count="6">
    <mergeCell ref="A1:J1"/>
    <mergeCell ref="A3:A8"/>
    <mergeCell ref="B3:B8"/>
    <mergeCell ref="C3:C8"/>
    <mergeCell ref="D4:D6"/>
    <mergeCell ref="D7:D8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1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G2" sqref="G1:G1048576"/>
    </sheetView>
  </sheetViews>
  <sheetFormatPr defaultColWidth="9" defaultRowHeight="14.25"/>
  <cols>
    <col min="1" max="3" width="6" style="332" customWidth="1"/>
    <col min="4" max="4" width="19.625" style="332" customWidth="1"/>
    <col min="5" max="5" width="60.875" style="332" customWidth="1"/>
    <col min="6" max="6" width="7.125" style="332" customWidth="1"/>
    <col min="7" max="7" width="9.375" style="332" customWidth="1"/>
    <col min="8" max="9" width="10.375" style="332" customWidth="1"/>
    <col min="10" max="10" width="21.5" style="332" customWidth="1"/>
    <col min="11" max="16384" width="9" style="332"/>
  </cols>
  <sheetData>
    <row r="1" spans="1:10" ht="20.25">
      <c r="A1" s="606" t="s">
        <v>3609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424" t="s">
        <v>5</v>
      </c>
      <c r="F2" s="397" t="s">
        <v>6</v>
      </c>
      <c r="G2" s="397" t="s">
        <v>3618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2923</v>
      </c>
      <c r="B3" s="608">
        <v>9</v>
      </c>
      <c r="C3" s="608">
        <v>8</v>
      </c>
      <c r="D3" s="609" t="s">
        <v>2924</v>
      </c>
      <c r="E3" s="419" t="s">
        <v>2925</v>
      </c>
      <c r="F3" s="419" t="s">
        <v>2926</v>
      </c>
      <c r="G3" s="391" t="s">
        <v>2928</v>
      </c>
      <c r="H3" s="393" t="s">
        <v>2929</v>
      </c>
      <c r="I3" s="393" t="s">
        <v>1590</v>
      </c>
      <c r="J3" s="393"/>
    </row>
    <row r="4" spans="1:10">
      <c r="A4" s="608"/>
      <c r="B4" s="608"/>
      <c r="C4" s="608"/>
      <c r="D4" s="609"/>
      <c r="E4" s="420" t="s">
        <v>2930</v>
      </c>
      <c r="F4" s="420" t="s">
        <v>2926</v>
      </c>
      <c r="G4" s="391" t="s">
        <v>2931</v>
      </c>
      <c r="H4" s="393"/>
      <c r="I4" s="483" t="s">
        <v>3667</v>
      </c>
      <c r="J4" s="393"/>
    </row>
    <row r="5" spans="1:10">
      <c r="A5" s="608"/>
      <c r="B5" s="608"/>
      <c r="C5" s="608"/>
      <c r="D5" s="609" t="s">
        <v>2932</v>
      </c>
      <c r="E5" s="419" t="s">
        <v>2933</v>
      </c>
      <c r="F5" s="419" t="s">
        <v>2934</v>
      </c>
      <c r="G5" s="391" t="s">
        <v>2936</v>
      </c>
      <c r="H5" s="393" t="s">
        <v>2937</v>
      </c>
      <c r="I5" s="393" t="s">
        <v>1590</v>
      </c>
      <c r="J5" s="393"/>
    </row>
    <row r="6" spans="1:10">
      <c r="A6" s="608"/>
      <c r="B6" s="608"/>
      <c r="C6" s="608"/>
      <c r="D6" s="609"/>
      <c r="E6" s="423" t="s">
        <v>2938</v>
      </c>
      <c r="F6" s="419" t="s">
        <v>2934</v>
      </c>
      <c r="G6" s="391" t="s">
        <v>2939</v>
      </c>
      <c r="H6" s="393" t="s">
        <v>2940</v>
      </c>
      <c r="I6" s="393" t="s">
        <v>1590</v>
      </c>
      <c r="J6" s="393" t="s">
        <v>2941</v>
      </c>
    </row>
    <row r="7" spans="1:10">
      <c r="A7" s="608"/>
      <c r="B7" s="608"/>
      <c r="C7" s="608"/>
      <c r="D7" s="609"/>
      <c r="E7" s="419" t="s">
        <v>2944</v>
      </c>
      <c r="F7" s="419" t="s">
        <v>2934</v>
      </c>
      <c r="G7" s="403" t="s">
        <v>2945</v>
      </c>
      <c r="H7" s="461" t="s">
        <v>2946</v>
      </c>
      <c r="I7" s="461" t="s">
        <v>1609</v>
      </c>
      <c r="J7" s="393"/>
    </row>
    <row r="8" spans="1:10">
      <c r="A8" s="608"/>
      <c r="B8" s="608"/>
      <c r="C8" s="608"/>
      <c r="D8" s="609" t="s">
        <v>2947</v>
      </c>
      <c r="E8" s="419" t="s">
        <v>2948</v>
      </c>
      <c r="F8" s="419" t="s">
        <v>2949</v>
      </c>
      <c r="G8" s="391" t="s">
        <v>2951</v>
      </c>
      <c r="H8" s="459" t="s">
        <v>2953</v>
      </c>
      <c r="I8" s="459" t="s">
        <v>1594</v>
      </c>
      <c r="J8" s="393" t="s">
        <v>3058</v>
      </c>
    </row>
    <row r="9" spans="1:10">
      <c r="A9" s="608"/>
      <c r="B9" s="608"/>
      <c r="C9" s="608"/>
      <c r="D9" s="609"/>
      <c r="E9" s="420" t="s">
        <v>2955</v>
      </c>
      <c r="F9" s="420" t="s">
        <v>2949</v>
      </c>
      <c r="G9" s="391" t="s">
        <v>2956</v>
      </c>
      <c r="H9" s="393" t="s">
        <v>2957</v>
      </c>
      <c r="I9" s="393" t="s">
        <v>1590</v>
      </c>
      <c r="J9" s="393"/>
    </row>
    <row r="10" spans="1:10">
      <c r="A10" s="608"/>
      <c r="B10" s="608"/>
      <c r="C10" s="608"/>
      <c r="D10" s="609"/>
      <c r="E10" s="419" t="s">
        <v>2958</v>
      </c>
      <c r="F10" s="419" t="s">
        <v>2949</v>
      </c>
      <c r="G10" s="403" t="s">
        <v>2959</v>
      </c>
      <c r="H10" s="461" t="s">
        <v>2960</v>
      </c>
      <c r="I10" s="461" t="s">
        <v>1609</v>
      </c>
      <c r="J10" s="393"/>
    </row>
    <row r="11" spans="1:10">
      <c r="H11" s="462" t="s">
        <v>3611</v>
      </c>
    </row>
  </sheetData>
  <autoFilter ref="A2:J11"/>
  <mergeCells count="7">
    <mergeCell ref="A1:J1"/>
    <mergeCell ref="A3:A10"/>
    <mergeCell ref="B3:B10"/>
    <mergeCell ref="C3:C10"/>
    <mergeCell ref="D3:D4"/>
    <mergeCell ref="D5:D7"/>
    <mergeCell ref="D8:D10"/>
  </mergeCells>
  <phoneticPr fontId="39" type="noConversion"/>
  <pageMargins left="0.74791666666666701" right="0.55000000000000004" top="0.98402777777777795" bottom="0.98402777777777795" header="0.51180555555555596" footer="0.51180555555555596"/>
  <pageSetup paperSize="9" scale="78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opLeftCell="B1" workbookViewId="0">
      <selection activeCell="I11" sqref="I11"/>
    </sheetView>
  </sheetViews>
  <sheetFormatPr defaultColWidth="9" defaultRowHeight="14.25"/>
  <cols>
    <col min="1" max="1" width="6.625" style="332" customWidth="1"/>
    <col min="2" max="2" width="6.125" style="332" customWidth="1"/>
    <col min="3" max="3" width="6.25" style="332" customWidth="1"/>
    <col min="4" max="4" width="14.375" style="332" customWidth="1"/>
    <col min="5" max="5" width="23" style="332" customWidth="1"/>
    <col min="6" max="6" width="18.125" style="332" customWidth="1"/>
    <col min="7" max="7" width="10.75" style="332" customWidth="1"/>
    <col min="8" max="8" width="12.125" style="332" customWidth="1"/>
    <col min="9" max="9" width="11" style="332" customWidth="1"/>
    <col min="10" max="16384" width="9" style="332"/>
  </cols>
  <sheetData>
    <row r="1" spans="1:10" ht="20.25">
      <c r="A1" s="638" t="s">
        <v>3610</v>
      </c>
      <c r="B1" s="639"/>
      <c r="C1" s="639"/>
      <c r="D1" s="639"/>
      <c r="E1" s="639"/>
      <c r="F1" s="639"/>
      <c r="G1" s="639"/>
      <c r="H1" s="639"/>
      <c r="I1" s="639"/>
      <c r="J1" s="640"/>
    </row>
    <row r="2" spans="1:10">
      <c r="A2" s="385" t="s">
        <v>1582</v>
      </c>
      <c r="B2" s="385" t="s">
        <v>1</v>
      </c>
      <c r="C2" s="385" t="s">
        <v>2</v>
      </c>
      <c r="D2" s="385" t="s">
        <v>3</v>
      </c>
      <c r="E2" s="386" t="s">
        <v>5</v>
      </c>
      <c r="F2" s="385" t="s">
        <v>6</v>
      </c>
      <c r="G2" s="385" t="s">
        <v>3615</v>
      </c>
      <c r="H2" s="387" t="s">
        <v>3054</v>
      </c>
      <c r="I2" s="388" t="s">
        <v>12</v>
      </c>
      <c r="J2" s="388" t="s">
        <v>13</v>
      </c>
    </row>
    <row r="3" spans="1:10">
      <c r="A3" s="608" t="s">
        <v>2961</v>
      </c>
      <c r="B3" s="608">
        <v>2</v>
      </c>
      <c r="C3" s="608">
        <v>2</v>
      </c>
      <c r="D3" s="616" t="s">
        <v>2962</v>
      </c>
      <c r="E3" s="419" t="s">
        <v>2963</v>
      </c>
      <c r="F3" s="393" t="s">
        <v>2964</v>
      </c>
      <c r="G3" s="403" t="s">
        <v>2966</v>
      </c>
      <c r="H3" s="461" t="s">
        <v>2970</v>
      </c>
      <c r="I3" s="410" t="s">
        <v>1609</v>
      </c>
      <c r="J3" s="417"/>
    </row>
    <row r="4" spans="1:10">
      <c r="A4" s="608"/>
      <c r="B4" s="608"/>
      <c r="C4" s="608"/>
      <c r="D4" s="617"/>
      <c r="E4" s="419" t="s">
        <v>2967</v>
      </c>
      <c r="F4" s="393" t="s">
        <v>2964</v>
      </c>
      <c r="G4" s="391" t="s">
        <v>2968</v>
      </c>
      <c r="H4" s="393">
        <v>300</v>
      </c>
      <c r="I4" s="419" t="s">
        <v>1594</v>
      </c>
      <c r="J4" s="417"/>
    </row>
    <row r="5" spans="1:10">
      <c r="H5" s="462" t="s">
        <v>3612</v>
      </c>
    </row>
  </sheetData>
  <autoFilter ref="A2:J5"/>
  <mergeCells count="5">
    <mergeCell ref="A1:J1"/>
    <mergeCell ref="A3:A4"/>
    <mergeCell ref="B3:B4"/>
    <mergeCell ref="C3:C4"/>
    <mergeCell ref="D3:D4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4"/>
  <sheetViews>
    <sheetView workbookViewId="0">
      <selection activeCell="A3" sqref="A3:A5"/>
    </sheetView>
  </sheetViews>
  <sheetFormatPr defaultColWidth="9" defaultRowHeight="13.5"/>
  <cols>
    <col min="1" max="1" width="15.875" style="1" customWidth="1"/>
    <col min="2" max="2" width="5.125" style="1" customWidth="1"/>
    <col min="3" max="3" width="55.125" style="2" customWidth="1"/>
    <col min="4" max="4" width="10.625" style="1" customWidth="1"/>
    <col min="5" max="5" width="14" style="1" customWidth="1"/>
    <col min="6" max="6" width="12.5" style="1" customWidth="1"/>
    <col min="7" max="7" width="8.375" style="1" customWidth="1"/>
    <col min="8" max="8" width="9.625" style="177" customWidth="1"/>
    <col min="9" max="9" width="11" style="1" customWidth="1"/>
    <col min="10" max="10" width="12.625" style="1" customWidth="1"/>
    <col min="11" max="11" width="9" style="3" customWidth="1"/>
    <col min="12" max="12" width="34.625" style="4" customWidth="1"/>
  </cols>
  <sheetData>
    <row r="1" spans="1:13" ht="35.450000000000003" customHeight="1">
      <c r="A1" s="643" t="s">
        <v>3059</v>
      </c>
      <c r="B1" s="643"/>
      <c r="C1" s="643"/>
      <c r="D1" s="643"/>
      <c r="E1" s="643"/>
      <c r="F1" s="644"/>
      <c r="G1" s="644"/>
      <c r="H1" s="645"/>
      <c r="I1" s="644"/>
      <c r="J1" s="644"/>
      <c r="K1" s="643"/>
      <c r="L1" s="643"/>
    </row>
    <row r="2" spans="1:13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8" t="s">
        <v>1584</v>
      </c>
      <c r="I2" s="120" t="s">
        <v>3060</v>
      </c>
      <c r="J2" s="24" t="s">
        <v>3061</v>
      </c>
      <c r="K2" s="128" t="s">
        <v>3062</v>
      </c>
      <c r="L2" s="128" t="s">
        <v>13</v>
      </c>
    </row>
    <row r="3" spans="1:13" ht="22.5" customHeight="1">
      <c r="A3" s="642" t="s">
        <v>1586</v>
      </c>
      <c r="B3" s="122">
        <v>3</v>
      </c>
      <c r="C3" s="89" t="s">
        <v>1587</v>
      </c>
      <c r="D3" s="122" t="s">
        <v>1588</v>
      </c>
      <c r="E3" s="89">
        <v>13051518769</v>
      </c>
      <c r="F3" s="199"/>
      <c r="G3" s="199">
        <v>590</v>
      </c>
      <c r="H3" s="274">
        <v>590</v>
      </c>
      <c r="I3" s="199">
        <v>500</v>
      </c>
      <c r="J3" s="199">
        <f>AVERAGE(H3:I3)</f>
        <v>545</v>
      </c>
      <c r="K3" s="52">
        <v>18</v>
      </c>
      <c r="L3" s="58" t="s">
        <v>1591</v>
      </c>
      <c r="M3" s="108"/>
    </row>
    <row r="4" spans="1:13" ht="22.5" customHeight="1">
      <c r="A4" s="642"/>
      <c r="B4" s="124">
        <v>3</v>
      </c>
      <c r="C4" s="89" t="s">
        <v>1592</v>
      </c>
      <c r="D4" s="125" t="s">
        <v>1588</v>
      </c>
      <c r="E4" s="89">
        <v>13051518769</v>
      </c>
      <c r="F4" s="199"/>
      <c r="G4" s="199">
        <v>1140</v>
      </c>
      <c r="H4" s="274">
        <v>500</v>
      </c>
      <c r="I4" s="199">
        <v>800</v>
      </c>
      <c r="J4" s="199">
        <f t="shared" ref="J4" si="0">AVERAGE(H4:I4)</f>
        <v>650</v>
      </c>
      <c r="K4" s="52">
        <v>60</v>
      </c>
      <c r="L4" s="279" t="s">
        <v>1596</v>
      </c>
    </row>
    <row r="5" spans="1:13" ht="22.5" customHeight="1">
      <c r="A5" s="642"/>
      <c r="B5" s="122">
        <v>3</v>
      </c>
      <c r="C5" s="89" t="s">
        <v>1597</v>
      </c>
      <c r="D5" s="89" t="s">
        <v>1588</v>
      </c>
      <c r="E5" s="89">
        <v>13051518769</v>
      </c>
      <c r="F5" s="199"/>
      <c r="G5" s="199">
        <v>180</v>
      </c>
      <c r="H5" s="274">
        <v>180</v>
      </c>
      <c r="I5" s="199">
        <v>180</v>
      </c>
      <c r="J5" s="199">
        <f t="shared" ref="J5" si="1">AVERAGE(H5:I5)</f>
        <v>180</v>
      </c>
      <c r="K5" s="52">
        <v>18</v>
      </c>
      <c r="L5" s="58" t="s">
        <v>1599</v>
      </c>
    </row>
    <row r="6" spans="1:13" ht="22.5" customHeight="1">
      <c r="A6" s="642" t="s">
        <v>1600</v>
      </c>
      <c r="B6" s="122">
        <v>3</v>
      </c>
      <c r="C6" s="125" t="s">
        <v>1601</v>
      </c>
      <c r="D6" s="122" t="s">
        <v>1602</v>
      </c>
      <c r="E6" s="89">
        <v>13120003392</v>
      </c>
      <c r="F6" s="199"/>
      <c r="G6" s="199">
        <v>175</v>
      </c>
      <c r="H6" s="274">
        <v>175</v>
      </c>
      <c r="I6" s="199">
        <v>150</v>
      </c>
      <c r="J6" s="199">
        <f t="shared" ref="J6" si="2">AVERAGE(H6:I6)</f>
        <v>162.5</v>
      </c>
      <c r="K6" s="52">
        <v>22</v>
      </c>
      <c r="L6" s="279" t="s">
        <v>129</v>
      </c>
    </row>
    <row r="7" spans="1:13" ht="22.5" customHeight="1">
      <c r="A7" s="642"/>
      <c r="B7" s="124">
        <v>4</v>
      </c>
      <c r="C7" s="89" t="s">
        <v>1604</v>
      </c>
      <c r="D7" s="125" t="s">
        <v>1602</v>
      </c>
      <c r="E7" s="89">
        <v>13120003392</v>
      </c>
      <c r="F7" s="199"/>
      <c r="G7" s="199">
        <v>673</v>
      </c>
      <c r="H7" s="274">
        <v>450</v>
      </c>
      <c r="I7" s="199">
        <v>400</v>
      </c>
      <c r="J7" s="199">
        <f t="shared" ref="J7:J12" si="3">AVERAGE(H7:I7)</f>
        <v>425</v>
      </c>
      <c r="K7" s="52">
        <v>22</v>
      </c>
      <c r="L7" s="58" t="s">
        <v>1606</v>
      </c>
    </row>
    <row r="8" spans="1:13" ht="22.5" customHeight="1">
      <c r="A8" s="642"/>
      <c r="B8" s="122">
        <v>4</v>
      </c>
      <c r="C8" s="89" t="s">
        <v>1607</v>
      </c>
      <c r="D8" s="89" t="s">
        <v>1602</v>
      </c>
      <c r="E8" s="89">
        <v>13120003392</v>
      </c>
      <c r="F8" s="199"/>
      <c r="G8" s="199">
        <v>195</v>
      </c>
      <c r="H8" s="274">
        <v>195</v>
      </c>
      <c r="I8" s="199">
        <v>150</v>
      </c>
      <c r="J8" s="199">
        <f t="shared" si="3"/>
        <v>172.5</v>
      </c>
      <c r="K8" s="52">
        <v>22</v>
      </c>
      <c r="L8" s="58" t="s">
        <v>1599</v>
      </c>
    </row>
    <row r="9" spans="1:13" ht="22.5" customHeight="1">
      <c r="A9" s="642"/>
      <c r="B9" s="122">
        <v>3</v>
      </c>
      <c r="C9" s="89" t="s">
        <v>1610</v>
      </c>
      <c r="D9" s="125" t="s">
        <v>1602</v>
      </c>
      <c r="E9" s="89">
        <v>13120003392</v>
      </c>
      <c r="F9" s="199"/>
      <c r="G9" s="199">
        <v>293</v>
      </c>
      <c r="H9" s="274">
        <v>200</v>
      </c>
      <c r="I9" s="199">
        <v>200</v>
      </c>
      <c r="J9" s="199">
        <f t="shared" si="3"/>
        <v>200</v>
      </c>
      <c r="K9" s="52">
        <v>24</v>
      </c>
      <c r="L9" s="58" t="s">
        <v>1612</v>
      </c>
    </row>
    <row r="10" spans="1:13" ht="22.5" customHeight="1">
      <c r="A10" s="642" t="s">
        <v>1613</v>
      </c>
      <c r="B10" s="122">
        <v>3</v>
      </c>
      <c r="C10" s="89" t="s">
        <v>1614</v>
      </c>
      <c r="D10" s="89" t="s">
        <v>1615</v>
      </c>
      <c r="E10" s="89">
        <v>18310329719</v>
      </c>
      <c r="F10" s="199"/>
      <c r="G10" s="199">
        <v>500</v>
      </c>
      <c r="H10" s="274">
        <v>400</v>
      </c>
      <c r="I10" s="199">
        <v>300</v>
      </c>
      <c r="J10" s="199">
        <f t="shared" si="3"/>
        <v>350</v>
      </c>
      <c r="K10" s="52">
        <v>30</v>
      </c>
      <c r="L10" s="58" t="s">
        <v>1606</v>
      </c>
    </row>
    <row r="11" spans="1:13" ht="22.5" customHeight="1">
      <c r="A11" s="642"/>
      <c r="B11" s="122">
        <v>1</v>
      </c>
      <c r="C11" s="89" t="s">
        <v>1618</v>
      </c>
      <c r="D11" s="89" t="s">
        <v>1615</v>
      </c>
      <c r="E11" s="89">
        <v>18310329719</v>
      </c>
      <c r="F11" s="199"/>
      <c r="G11" s="199">
        <v>204</v>
      </c>
      <c r="H11" s="274">
        <v>200</v>
      </c>
      <c r="I11" s="199">
        <v>200</v>
      </c>
      <c r="J11" s="199">
        <f t="shared" si="3"/>
        <v>200</v>
      </c>
      <c r="K11" s="52">
        <v>30</v>
      </c>
      <c r="L11" s="58" t="s">
        <v>1612</v>
      </c>
    </row>
    <row r="12" spans="1:13" ht="22.5" customHeight="1">
      <c r="A12" s="642"/>
      <c r="B12" s="122">
        <v>4</v>
      </c>
      <c r="C12" s="89" t="s">
        <v>1620</v>
      </c>
      <c r="D12" s="89" t="s">
        <v>1615</v>
      </c>
      <c r="E12" s="89">
        <v>18310329719</v>
      </c>
      <c r="F12" s="199"/>
      <c r="G12" s="199">
        <v>145</v>
      </c>
      <c r="H12" s="274">
        <v>145</v>
      </c>
      <c r="I12" s="199">
        <v>150</v>
      </c>
      <c r="J12" s="199">
        <f t="shared" si="3"/>
        <v>147.5</v>
      </c>
      <c r="K12" s="52">
        <v>30</v>
      </c>
      <c r="L12" s="58" t="s">
        <v>129</v>
      </c>
    </row>
    <row r="13" spans="1:13" ht="22.5" customHeight="1">
      <c r="A13" s="642"/>
      <c r="B13" s="124">
        <v>3</v>
      </c>
      <c r="C13" s="89" t="s">
        <v>1622</v>
      </c>
      <c r="D13" s="125" t="s">
        <v>1588</v>
      </c>
      <c r="E13" s="89">
        <v>13051518769</v>
      </c>
      <c r="F13" s="137"/>
      <c r="G13" s="137"/>
      <c r="H13" s="275"/>
      <c r="I13" s="137"/>
      <c r="J13" s="280" t="s">
        <v>1232</v>
      </c>
      <c r="K13" s="153"/>
      <c r="L13" s="42" t="s">
        <v>1623</v>
      </c>
    </row>
    <row r="14" spans="1:13" ht="22.5" customHeight="1">
      <c r="A14" s="642"/>
      <c r="B14" s="122">
        <v>4</v>
      </c>
      <c r="C14" s="89" t="s">
        <v>1624</v>
      </c>
      <c r="D14" s="89" t="s">
        <v>1625</v>
      </c>
      <c r="E14" s="123" t="s">
        <v>1626</v>
      </c>
      <c r="F14" s="137"/>
      <c r="G14" s="137"/>
      <c r="H14" s="275"/>
      <c r="I14" s="137"/>
      <c r="J14" s="280" t="s">
        <v>1232</v>
      </c>
      <c r="K14" s="153"/>
      <c r="L14" s="42" t="s">
        <v>1623</v>
      </c>
    </row>
    <row r="15" spans="1:13" ht="22.5" customHeight="1">
      <c r="A15" s="596" t="s">
        <v>1627</v>
      </c>
      <c r="B15" s="89">
        <v>3</v>
      </c>
      <c r="C15" s="89" t="s">
        <v>1628</v>
      </c>
      <c r="D15" s="89" t="s">
        <v>1629</v>
      </c>
      <c r="E15" s="89">
        <v>18310669877</v>
      </c>
      <c r="F15" s="199"/>
      <c r="G15" s="199">
        <v>120</v>
      </c>
      <c r="H15" s="274">
        <v>120</v>
      </c>
      <c r="I15" s="199">
        <v>120</v>
      </c>
      <c r="J15" s="199">
        <f t="shared" ref="J15:J16" si="4">AVERAGE(H15:I15)</f>
        <v>120</v>
      </c>
      <c r="K15" s="52">
        <v>14</v>
      </c>
      <c r="L15" s="281" t="s">
        <v>129</v>
      </c>
    </row>
    <row r="16" spans="1:13" ht="22.5" customHeight="1">
      <c r="A16" s="596"/>
      <c r="B16" s="89">
        <v>3</v>
      </c>
      <c r="C16" s="89" t="s">
        <v>1632</v>
      </c>
      <c r="D16" s="89" t="s">
        <v>1633</v>
      </c>
      <c r="E16" s="89">
        <v>13120015069</v>
      </c>
      <c r="F16" s="199"/>
      <c r="G16" s="199">
        <v>300</v>
      </c>
      <c r="H16" s="274">
        <v>300</v>
      </c>
      <c r="I16" s="199">
        <v>200</v>
      </c>
      <c r="J16" s="199">
        <f t="shared" si="4"/>
        <v>250</v>
      </c>
      <c r="K16" s="52">
        <v>14</v>
      </c>
      <c r="L16" s="58" t="s">
        <v>1606</v>
      </c>
    </row>
    <row r="17" spans="1:12" ht="22.5" customHeight="1">
      <c r="A17" s="596"/>
      <c r="B17" s="89">
        <v>3</v>
      </c>
      <c r="C17" s="89" t="s">
        <v>1636</v>
      </c>
      <c r="D17" s="89"/>
      <c r="E17" s="123"/>
      <c r="F17" s="137"/>
      <c r="G17" s="137"/>
      <c r="H17" s="275"/>
      <c r="I17" s="137"/>
      <c r="J17" s="280" t="s">
        <v>1232</v>
      </c>
      <c r="K17" s="8"/>
      <c r="L17" s="42" t="s">
        <v>1623</v>
      </c>
    </row>
    <row r="18" spans="1:12" ht="22.5" customHeight="1">
      <c r="A18" s="596" t="s">
        <v>1637</v>
      </c>
      <c r="B18" s="276">
        <v>3</v>
      </c>
      <c r="C18" s="277" t="s">
        <v>1638</v>
      </c>
      <c r="D18" s="89" t="s">
        <v>1639</v>
      </c>
      <c r="E18" s="123" t="s">
        <v>1640</v>
      </c>
      <c r="F18" s="199"/>
      <c r="G18" s="199">
        <v>10</v>
      </c>
      <c r="H18" s="274"/>
      <c r="I18" s="199">
        <v>50</v>
      </c>
      <c r="J18" s="199">
        <f t="shared" ref="J18:J23" si="5">AVERAGE(H18:I18)</f>
        <v>50</v>
      </c>
      <c r="K18" s="52">
        <v>12</v>
      </c>
      <c r="L18" s="281" t="s">
        <v>129</v>
      </c>
    </row>
    <row r="19" spans="1:12" ht="22.5" customHeight="1">
      <c r="A19" s="596"/>
      <c r="B19" s="278">
        <v>3</v>
      </c>
      <c r="C19" s="277" t="s">
        <v>1642</v>
      </c>
      <c r="D19" s="89" t="s">
        <v>1625</v>
      </c>
      <c r="E19" s="123" t="s">
        <v>1626</v>
      </c>
      <c r="F19" s="199"/>
      <c r="G19" s="199">
        <v>300</v>
      </c>
      <c r="H19" s="275">
        <v>300</v>
      </c>
      <c r="I19" s="170">
        <v>300</v>
      </c>
      <c r="J19" s="199">
        <f t="shared" si="5"/>
        <v>300</v>
      </c>
      <c r="K19" s="52">
        <v>12</v>
      </c>
      <c r="L19" s="58" t="s">
        <v>1644</v>
      </c>
    </row>
    <row r="20" spans="1:12" ht="22.5" customHeight="1">
      <c r="A20" s="596"/>
      <c r="B20" s="278">
        <v>3</v>
      </c>
      <c r="C20" s="277" t="s">
        <v>1645</v>
      </c>
      <c r="D20" s="89" t="s">
        <v>1646</v>
      </c>
      <c r="E20" s="123" t="s">
        <v>1647</v>
      </c>
      <c r="F20" s="199"/>
      <c r="G20" s="199">
        <v>420</v>
      </c>
      <c r="H20" s="274">
        <v>300</v>
      </c>
      <c r="I20" s="199">
        <v>400</v>
      </c>
      <c r="J20" s="199">
        <f t="shared" si="5"/>
        <v>350</v>
      </c>
      <c r="K20" s="52">
        <v>12</v>
      </c>
      <c r="L20" s="58" t="s">
        <v>1606</v>
      </c>
    </row>
    <row r="21" spans="1:12" ht="22.5" customHeight="1">
      <c r="A21" s="596"/>
      <c r="B21" s="278">
        <v>4</v>
      </c>
      <c r="C21" s="277" t="s">
        <v>1649</v>
      </c>
      <c r="D21" s="89" t="s">
        <v>1625</v>
      </c>
      <c r="E21" s="123" t="s">
        <v>1626</v>
      </c>
      <c r="F21" s="199"/>
      <c r="G21" s="199">
        <v>506</v>
      </c>
      <c r="H21" s="274">
        <v>400</v>
      </c>
      <c r="I21" s="199">
        <v>300</v>
      </c>
      <c r="J21" s="199">
        <f t="shared" si="5"/>
        <v>350</v>
      </c>
      <c r="K21" s="52">
        <v>42</v>
      </c>
      <c r="L21" s="54" t="s">
        <v>1606</v>
      </c>
    </row>
    <row r="22" spans="1:12" ht="22.5" customHeight="1">
      <c r="A22" s="596" t="s">
        <v>1652</v>
      </c>
      <c r="B22" s="89">
        <v>3</v>
      </c>
      <c r="C22" s="89" t="s">
        <v>1653</v>
      </c>
      <c r="D22" s="89" t="s">
        <v>1654</v>
      </c>
      <c r="E22" s="89">
        <v>13121916318</v>
      </c>
      <c r="F22" s="199"/>
      <c r="G22" s="199">
        <v>300</v>
      </c>
      <c r="H22" s="274">
        <v>200</v>
      </c>
      <c r="I22" s="199">
        <v>200</v>
      </c>
      <c r="J22" s="199">
        <f t="shared" si="5"/>
        <v>200</v>
      </c>
      <c r="K22" s="52">
        <v>12</v>
      </c>
      <c r="L22" s="35" t="s">
        <v>129</v>
      </c>
    </row>
    <row r="23" spans="1:12" ht="22.5" customHeight="1">
      <c r="A23" s="596"/>
      <c r="B23" s="89">
        <v>3</v>
      </c>
      <c r="C23" s="89" t="s">
        <v>1656</v>
      </c>
      <c r="D23" s="89" t="s">
        <v>1654</v>
      </c>
      <c r="E23" s="89">
        <v>13121916318</v>
      </c>
      <c r="F23" s="199"/>
      <c r="G23" s="199">
        <v>500</v>
      </c>
      <c r="H23" s="275">
        <v>300</v>
      </c>
      <c r="I23" s="170">
        <v>300</v>
      </c>
      <c r="J23" s="199">
        <f t="shared" si="5"/>
        <v>300</v>
      </c>
      <c r="K23" s="52">
        <v>12</v>
      </c>
      <c r="L23" s="58" t="s">
        <v>1591</v>
      </c>
    </row>
    <row r="24" spans="1:12" ht="22.5" customHeight="1">
      <c r="A24" s="596"/>
      <c r="B24" s="89">
        <v>3</v>
      </c>
      <c r="C24" s="89" t="s">
        <v>1658</v>
      </c>
      <c r="D24" s="89" t="s">
        <v>80</v>
      </c>
      <c r="E24" s="89">
        <v>15201645716</v>
      </c>
      <c r="F24" s="137"/>
      <c r="G24" s="137"/>
      <c r="H24" s="275"/>
      <c r="I24" s="137"/>
      <c r="J24" s="144" t="s">
        <v>1232</v>
      </c>
      <c r="K24" s="8"/>
      <c r="L24" s="42" t="s">
        <v>1623</v>
      </c>
    </row>
    <row r="25" spans="1:12" ht="22.5" customHeight="1">
      <c r="A25" s="596"/>
      <c r="B25" s="89">
        <v>3</v>
      </c>
      <c r="C25" s="89" t="s">
        <v>1659</v>
      </c>
      <c r="D25" s="89" t="s">
        <v>1654</v>
      </c>
      <c r="E25" s="89">
        <v>13121916318</v>
      </c>
      <c r="F25" s="199"/>
      <c r="G25" s="199">
        <v>200</v>
      </c>
      <c r="H25" s="274">
        <v>100</v>
      </c>
      <c r="I25" s="199">
        <v>100</v>
      </c>
      <c r="J25" s="199">
        <f t="shared" ref="J25" si="6">AVERAGE(H25:I25)</f>
        <v>100</v>
      </c>
      <c r="K25" s="52">
        <v>12</v>
      </c>
      <c r="L25" s="58" t="s">
        <v>1612</v>
      </c>
    </row>
    <row r="26" spans="1:12" ht="22.5" customHeight="1">
      <c r="A26" s="596" t="s">
        <v>1661</v>
      </c>
      <c r="B26" s="89">
        <v>3</v>
      </c>
      <c r="C26" s="89" t="s">
        <v>1662</v>
      </c>
      <c r="D26" s="89" t="s">
        <v>1663</v>
      </c>
      <c r="E26" s="275">
        <v>18310357656</v>
      </c>
      <c r="F26" s="199"/>
      <c r="G26" s="199">
        <v>755</v>
      </c>
      <c r="H26" s="275">
        <v>400</v>
      </c>
      <c r="I26" s="170">
        <v>300</v>
      </c>
      <c r="J26" s="199">
        <f t="shared" ref="J26" si="7">AVERAGE(H26:I26)</f>
        <v>350</v>
      </c>
      <c r="K26" s="52">
        <v>7</v>
      </c>
      <c r="L26" s="58" t="s">
        <v>1612</v>
      </c>
    </row>
    <row r="27" spans="1:12" ht="22.5" customHeight="1">
      <c r="A27" s="596"/>
      <c r="B27" s="89">
        <v>3</v>
      </c>
      <c r="C27" s="89" t="s">
        <v>1665</v>
      </c>
      <c r="D27" s="89" t="s">
        <v>1666</v>
      </c>
      <c r="E27" s="89">
        <v>18310339059</v>
      </c>
      <c r="F27" s="199"/>
      <c r="G27" s="199">
        <v>500</v>
      </c>
      <c r="H27" s="274">
        <v>300</v>
      </c>
      <c r="I27" s="199">
        <v>200</v>
      </c>
      <c r="J27" s="199">
        <f t="shared" ref="J27:J32" si="8">AVERAGE(H27:I27)</f>
        <v>250</v>
      </c>
      <c r="K27" s="52">
        <v>9</v>
      </c>
      <c r="L27" s="54" t="s">
        <v>129</v>
      </c>
    </row>
    <row r="28" spans="1:12" ht="22.5" customHeight="1">
      <c r="A28" s="596"/>
      <c r="B28" s="89">
        <v>3</v>
      </c>
      <c r="C28" s="89" t="s">
        <v>1668</v>
      </c>
      <c r="D28" s="89" t="s">
        <v>1669</v>
      </c>
      <c r="E28" s="89">
        <v>15600917038</v>
      </c>
      <c r="F28" s="199"/>
      <c r="G28" s="199">
        <v>300</v>
      </c>
      <c r="H28" s="274">
        <v>100</v>
      </c>
      <c r="I28" s="199">
        <v>100</v>
      </c>
      <c r="J28" s="199">
        <f t="shared" si="8"/>
        <v>100</v>
      </c>
      <c r="K28" s="52">
        <v>9</v>
      </c>
      <c r="L28" s="54" t="s">
        <v>1591</v>
      </c>
    </row>
    <row r="29" spans="1:12" ht="22.5" customHeight="1">
      <c r="A29" s="596" t="s">
        <v>1671</v>
      </c>
      <c r="B29" s="89">
        <v>3</v>
      </c>
      <c r="C29" s="89" t="s">
        <v>1672</v>
      </c>
      <c r="D29" s="89" t="s">
        <v>1673</v>
      </c>
      <c r="E29" s="89">
        <v>15901388813</v>
      </c>
      <c r="F29" s="199"/>
      <c r="G29" s="199">
        <v>300</v>
      </c>
      <c r="H29" s="274">
        <v>200</v>
      </c>
      <c r="I29" s="199">
        <v>300</v>
      </c>
      <c r="J29" s="199">
        <f t="shared" si="8"/>
        <v>250</v>
      </c>
      <c r="K29" s="52">
        <v>24</v>
      </c>
      <c r="L29" s="58" t="s">
        <v>1591</v>
      </c>
    </row>
    <row r="30" spans="1:12" ht="22.5" customHeight="1">
      <c r="A30" s="596"/>
      <c r="B30" s="89">
        <v>3</v>
      </c>
      <c r="C30" s="89" t="s">
        <v>1675</v>
      </c>
      <c r="D30" s="89" t="s">
        <v>1673</v>
      </c>
      <c r="E30" s="89">
        <v>15901388813</v>
      </c>
      <c r="F30" s="199"/>
      <c r="G30" s="199">
        <v>500</v>
      </c>
      <c r="H30" s="274">
        <v>300</v>
      </c>
      <c r="I30" s="199">
        <v>300</v>
      </c>
      <c r="J30" s="199">
        <f t="shared" si="8"/>
        <v>300</v>
      </c>
      <c r="K30" s="52">
        <v>24</v>
      </c>
      <c r="L30" s="58" t="s">
        <v>1606</v>
      </c>
    </row>
    <row r="31" spans="1:12" ht="22.5" customHeight="1">
      <c r="A31" s="596"/>
      <c r="B31" s="89">
        <v>1</v>
      </c>
      <c r="C31" s="89" t="s">
        <v>1677</v>
      </c>
      <c r="D31" s="89" t="s">
        <v>1678</v>
      </c>
      <c r="E31" s="89">
        <v>18810638033</v>
      </c>
      <c r="F31" s="199"/>
      <c r="G31" s="199">
        <v>200</v>
      </c>
      <c r="H31" s="274">
        <v>100</v>
      </c>
      <c r="I31" s="199">
        <v>100</v>
      </c>
      <c r="J31" s="199">
        <f t="shared" si="8"/>
        <v>100</v>
      </c>
      <c r="K31" s="52">
        <v>24</v>
      </c>
      <c r="L31" s="58" t="s">
        <v>129</v>
      </c>
    </row>
    <row r="32" spans="1:12" ht="22.5" customHeight="1">
      <c r="A32" s="596"/>
      <c r="B32" s="89">
        <v>4</v>
      </c>
      <c r="C32" s="89" t="s">
        <v>1680</v>
      </c>
      <c r="D32" s="89" t="s">
        <v>1681</v>
      </c>
      <c r="E32" s="89">
        <v>15726680779</v>
      </c>
      <c r="F32" s="199"/>
      <c r="G32" s="199">
        <v>800</v>
      </c>
      <c r="H32" s="274">
        <v>400</v>
      </c>
      <c r="I32" s="199">
        <v>700</v>
      </c>
      <c r="J32" s="199">
        <f t="shared" si="8"/>
        <v>550</v>
      </c>
      <c r="K32" s="52">
        <v>24</v>
      </c>
      <c r="L32" s="54" t="s">
        <v>1596</v>
      </c>
    </row>
    <row r="33" spans="1:12" ht="22.5" customHeight="1">
      <c r="A33" s="642" t="s">
        <v>15</v>
      </c>
      <c r="B33" s="122">
        <v>1</v>
      </c>
      <c r="C33" s="122" t="s">
        <v>1684</v>
      </c>
      <c r="D33" s="122" t="s">
        <v>26</v>
      </c>
      <c r="E33" s="123" t="s">
        <v>1685</v>
      </c>
      <c r="F33" s="137"/>
      <c r="G33" s="137"/>
      <c r="H33" s="275"/>
      <c r="I33" s="170"/>
      <c r="J33" s="280" t="s">
        <v>1232</v>
      </c>
      <c r="K33" s="8"/>
      <c r="L33" s="42" t="s">
        <v>95</v>
      </c>
    </row>
    <row r="34" spans="1:12" ht="22.5" customHeight="1">
      <c r="A34" s="642"/>
      <c r="B34" s="124">
        <v>2</v>
      </c>
      <c r="C34" s="125" t="s">
        <v>1686</v>
      </c>
      <c r="D34" s="122" t="s">
        <v>26</v>
      </c>
      <c r="E34" s="123" t="s">
        <v>1685</v>
      </c>
      <c r="F34" s="199"/>
      <c r="G34" s="199">
        <v>300</v>
      </c>
      <c r="H34" s="274">
        <v>150</v>
      </c>
      <c r="I34" s="199">
        <v>200</v>
      </c>
      <c r="J34" s="199">
        <f t="shared" ref="J34" si="9">AVERAGE(H34:I34)</f>
        <v>175</v>
      </c>
      <c r="K34" s="52">
        <v>27</v>
      </c>
      <c r="L34" s="58" t="s">
        <v>1612</v>
      </c>
    </row>
    <row r="35" spans="1:12" ht="22.5" customHeight="1">
      <c r="A35" s="642"/>
      <c r="B35" s="122">
        <v>2</v>
      </c>
      <c r="C35" s="125" t="s">
        <v>1688</v>
      </c>
      <c r="D35" s="122" t="s">
        <v>26</v>
      </c>
      <c r="E35" s="123" t="s">
        <v>1685</v>
      </c>
      <c r="F35" s="199"/>
      <c r="G35" s="199">
        <v>300</v>
      </c>
      <c r="H35" s="274">
        <v>300</v>
      </c>
      <c r="I35" s="199">
        <v>150</v>
      </c>
      <c r="J35" s="199">
        <f t="shared" ref="J35" si="10">AVERAGE(H35:I35)</f>
        <v>225</v>
      </c>
      <c r="K35" s="52">
        <v>27</v>
      </c>
      <c r="L35" s="58" t="s">
        <v>1644</v>
      </c>
    </row>
    <row r="36" spans="1:12" ht="22.5" customHeight="1">
      <c r="A36" s="596" t="s">
        <v>1690</v>
      </c>
      <c r="B36" s="89">
        <v>3</v>
      </c>
      <c r="C36" s="89" t="s">
        <v>1691</v>
      </c>
      <c r="D36" s="89" t="s">
        <v>35</v>
      </c>
      <c r="E36" s="89">
        <v>18612580927</v>
      </c>
      <c r="F36" s="199"/>
      <c r="G36" s="199">
        <v>780</v>
      </c>
      <c r="H36" s="274">
        <v>600</v>
      </c>
      <c r="I36" s="199">
        <v>500</v>
      </c>
      <c r="J36" s="199">
        <f t="shared" ref="J36" si="11">AVERAGE(H36:I36)</f>
        <v>550</v>
      </c>
      <c r="K36" s="52">
        <v>29</v>
      </c>
      <c r="L36" s="58" t="s">
        <v>195</v>
      </c>
    </row>
    <row r="37" spans="1:12" ht="22.5" customHeight="1">
      <c r="A37" s="596"/>
      <c r="B37" s="89">
        <v>3</v>
      </c>
      <c r="C37" s="89" t="s">
        <v>1693</v>
      </c>
      <c r="D37" s="89" t="s">
        <v>35</v>
      </c>
      <c r="E37" s="89">
        <v>18612580927</v>
      </c>
      <c r="F37" s="199"/>
      <c r="G37" s="199">
        <v>300</v>
      </c>
      <c r="H37" s="274">
        <v>200</v>
      </c>
      <c r="I37" s="199">
        <v>200</v>
      </c>
      <c r="J37" s="199">
        <f t="shared" ref="J37:J67" si="12">AVERAGE(H37:I37)</f>
        <v>200</v>
      </c>
      <c r="K37" s="52">
        <v>29</v>
      </c>
      <c r="L37" s="58" t="s">
        <v>1606</v>
      </c>
    </row>
    <row r="38" spans="1:12" ht="22.5" customHeight="1">
      <c r="A38" s="596" t="s">
        <v>1695</v>
      </c>
      <c r="B38" s="89">
        <v>3</v>
      </c>
      <c r="C38" s="89" t="s">
        <v>1696</v>
      </c>
      <c r="D38" s="89" t="s">
        <v>46</v>
      </c>
      <c r="E38" s="89">
        <v>18401607217</v>
      </c>
      <c r="F38" s="199"/>
      <c r="G38" s="199">
        <v>870</v>
      </c>
      <c r="H38" s="274">
        <v>500</v>
      </c>
      <c r="I38" s="199">
        <v>400</v>
      </c>
      <c r="J38" s="199">
        <f t="shared" si="12"/>
        <v>450</v>
      </c>
      <c r="K38" s="52">
        <v>50</v>
      </c>
      <c r="L38" s="58" t="s">
        <v>129</v>
      </c>
    </row>
    <row r="39" spans="1:12" ht="22.5" customHeight="1">
      <c r="A39" s="596"/>
      <c r="B39" s="89">
        <v>3</v>
      </c>
      <c r="C39" s="125" t="s">
        <v>1698</v>
      </c>
      <c r="D39" s="89" t="s">
        <v>1699</v>
      </c>
      <c r="E39" s="89">
        <v>18813090569</v>
      </c>
      <c r="F39" s="199"/>
      <c r="G39" s="199">
        <v>500</v>
      </c>
      <c r="H39" s="274">
        <v>300</v>
      </c>
      <c r="I39" s="199">
        <v>300</v>
      </c>
      <c r="J39" s="199">
        <f t="shared" si="12"/>
        <v>300</v>
      </c>
      <c r="K39" s="52">
        <v>24</v>
      </c>
      <c r="L39" s="58" t="s">
        <v>1644</v>
      </c>
    </row>
    <row r="40" spans="1:12" ht="22.5" customHeight="1">
      <c r="A40" s="596"/>
      <c r="B40" s="89">
        <v>3</v>
      </c>
      <c r="C40" s="89" t="s">
        <v>1701</v>
      </c>
      <c r="D40" s="89" t="s">
        <v>46</v>
      </c>
      <c r="E40" s="89">
        <v>18401607217</v>
      </c>
      <c r="F40" s="199"/>
      <c r="G40" s="199">
        <v>200</v>
      </c>
      <c r="H40" s="274">
        <v>100</v>
      </c>
      <c r="I40" s="199">
        <v>100</v>
      </c>
      <c r="J40" s="199">
        <f t="shared" si="12"/>
        <v>100</v>
      </c>
      <c r="K40" s="52">
        <v>24</v>
      </c>
      <c r="L40" s="58" t="s">
        <v>1599</v>
      </c>
    </row>
    <row r="41" spans="1:12" ht="22.5" customHeight="1">
      <c r="A41" s="596" t="s">
        <v>1703</v>
      </c>
      <c r="B41" s="89">
        <v>3</v>
      </c>
      <c r="C41" s="89" t="s">
        <v>1704</v>
      </c>
      <c r="D41" s="89" t="s">
        <v>1705</v>
      </c>
      <c r="E41" s="89">
        <v>13126789791</v>
      </c>
      <c r="F41" s="199"/>
      <c r="G41" s="199">
        <v>196.5</v>
      </c>
      <c r="H41" s="274">
        <v>100</v>
      </c>
      <c r="I41" s="199">
        <v>150</v>
      </c>
      <c r="J41" s="199">
        <f t="shared" si="12"/>
        <v>125</v>
      </c>
      <c r="K41" s="52">
        <v>17</v>
      </c>
      <c r="L41" s="54" t="s">
        <v>1644</v>
      </c>
    </row>
    <row r="42" spans="1:12" ht="22.5" customHeight="1">
      <c r="A42" s="596"/>
      <c r="B42" s="89">
        <v>3</v>
      </c>
      <c r="C42" s="89" t="s">
        <v>1707</v>
      </c>
      <c r="D42" s="89" t="s">
        <v>1705</v>
      </c>
      <c r="E42" s="89">
        <v>13126789791</v>
      </c>
      <c r="F42" s="199"/>
      <c r="G42" s="199">
        <v>368</v>
      </c>
      <c r="H42" s="274">
        <v>300</v>
      </c>
      <c r="I42" s="199">
        <v>200</v>
      </c>
      <c r="J42" s="199">
        <f t="shared" si="12"/>
        <v>250</v>
      </c>
      <c r="K42" s="52">
        <v>17</v>
      </c>
      <c r="L42" s="54" t="s">
        <v>1606</v>
      </c>
    </row>
    <row r="43" spans="1:12" ht="22.5" customHeight="1">
      <c r="A43" s="596"/>
      <c r="B43" s="89">
        <v>4</v>
      </c>
      <c r="C43" s="89" t="s">
        <v>1710</v>
      </c>
      <c r="D43" s="89" t="s">
        <v>1705</v>
      </c>
      <c r="E43" s="89">
        <v>13126789791</v>
      </c>
      <c r="F43" s="199"/>
      <c r="G43" s="199">
        <v>173</v>
      </c>
      <c r="H43" s="274">
        <v>173</v>
      </c>
      <c r="I43" s="199">
        <v>150</v>
      </c>
      <c r="J43" s="199">
        <f t="shared" si="12"/>
        <v>161.5</v>
      </c>
      <c r="K43" s="52">
        <v>31</v>
      </c>
      <c r="L43" s="58" t="s">
        <v>195</v>
      </c>
    </row>
    <row r="44" spans="1:12" ht="22.5" customHeight="1">
      <c r="A44" s="596" t="s">
        <v>1712</v>
      </c>
      <c r="B44" s="89">
        <v>3</v>
      </c>
      <c r="C44" s="89" t="s">
        <v>1713</v>
      </c>
      <c r="D44" s="89" t="s">
        <v>71</v>
      </c>
      <c r="E44" s="89">
        <v>18401607323</v>
      </c>
      <c r="F44" s="199"/>
      <c r="G44" s="199">
        <v>427</v>
      </c>
      <c r="H44" s="274">
        <v>400</v>
      </c>
      <c r="I44" s="199">
        <v>200</v>
      </c>
      <c r="J44" s="199">
        <f t="shared" si="12"/>
        <v>300</v>
      </c>
      <c r="K44" s="52">
        <v>19</v>
      </c>
      <c r="L44" s="58" t="s">
        <v>129</v>
      </c>
    </row>
    <row r="45" spans="1:12" ht="22.5" customHeight="1">
      <c r="A45" s="596"/>
      <c r="B45" s="89">
        <v>3</v>
      </c>
      <c r="C45" s="89" t="s">
        <v>1715</v>
      </c>
      <c r="D45" s="89" t="s">
        <v>1716</v>
      </c>
      <c r="E45" s="89">
        <v>17888842110</v>
      </c>
      <c r="F45" s="199"/>
      <c r="G45" s="199">
        <v>200</v>
      </c>
      <c r="H45" s="274">
        <v>200</v>
      </c>
      <c r="I45" s="199">
        <v>150</v>
      </c>
      <c r="J45" s="199">
        <f t="shared" si="12"/>
        <v>175</v>
      </c>
      <c r="K45" s="52">
        <v>19</v>
      </c>
      <c r="L45" s="58" t="s">
        <v>1644</v>
      </c>
    </row>
    <row r="46" spans="1:12" ht="22.5" customHeight="1">
      <c r="A46" s="596"/>
      <c r="B46" s="89">
        <v>3</v>
      </c>
      <c r="C46" s="89" t="s">
        <v>1718</v>
      </c>
      <c r="D46" s="89" t="s">
        <v>1719</v>
      </c>
      <c r="E46" s="89">
        <v>18401607376</v>
      </c>
      <c r="F46" s="199"/>
      <c r="G46" s="199">
        <v>403</v>
      </c>
      <c r="H46" s="274">
        <v>200</v>
      </c>
      <c r="I46" s="199">
        <v>200</v>
      </c>
      <c r="J46" s="199">
        <f t="shared" si="12"/>
        <v>200</v>
      </c>
      <c r="K46" s="52">
        <v>19</v>
      </c>
      <c r="L46" s="58" t="s">
        <v>1612</v>
      </c>
    </row>
    <row r="47" spans="1:12" ht="22.5" customHeight="1">
      <c r="A47" s="596"/>
      <c r="B47" s="89">
        <v>2</v>
      </c>
      <c r="C47" s="89" t="s">
        <v>1721</v>
      </c>
      <c r="D47" s="89" t="s">
        <v>71</v>
      </c>
      <c r="E47" s="89">
        <v>18401607323</v>
      </c>
      <c r="F47" s="199"/>
      <c r="G47" s="199">
        <v>200</v>
      </c>
      <c r="H47" s="275">
        <v>100</v>
      </c>
      <c r="I47" s="170">
        <v>150</v>
      </c>
      <c r="J47" s="199">
        <f t="shared" si="12"/>
        <v>125</v>
      </c>
      <c r="K47" s="52">
        <v>19</v>
      </c>
      <c r="L47" s="58" t="s">
        <v>1723</v>
      </c>
    </row>
    <row r="48" spans="1:12" ht="22.5" customHeight="1">
      <c r="A48" s="596" t="s">
        <v>1724</v>
      </c>
      <c r="B48" s="89">
        <v>3</v>
      </c>
      <c r="C48" s="89" t="s">
        <v>1725</v>
      </c>
      <c r="D48" s="89" t="s">
        <v>80</v>
      </c>
      <c r="E48" s="89">
        <v>15201645716</v>
      </c>
      <c r="F48" s="199"/>
      <c r="G48" s="199">
        <v>600</v>
      </c>
      <c r="H48" s="274">
        <v>500</v>
      </c>
      <c r="I48" s="199">
        <v>500</v>
      </c>
      <c r="J48" s="199">
        <f t="shared" si="12"/>
        <v>500</v>
      </c>
      <c r="K48" s="52">
        <v>16</v>
      </c>
      <c r="L48" s="35" t="s">
        <v>1644</v>
      </c>
    </row>
    <row r="49" spans="1:12" ht="22.5" customHeight="1">
      <c r="A49" s="596"/>
      <c r="B49" s="89">
        <v>3</v>
      </c>
      <c r="C49" s="89" t="s">
        <v>1727</v>
      </c>
      <c r="D49" s="89" t="s">
        <v>80</v>
      </c>
      <c r="E49" s="89">
        <v>15201645716</v>
      </c>
      <c r="F49" s="199"/>
      <c r="G49" s="199">
        <v>520</v>
      </c>
      <c r="H49" s="274">
        <v>350</v>
      </c>
      <c r="I49" s="199">
        <v>250</v>
      </c>
      <c r="J49" s="199">
        <f t="shared" si="12"/>
        <v>300</v>
      </c>
      <c r="K49" s="52">
        <v>12</v>
      </c>
      <c r="L49" s="58" t="s">
        <v>129</v>
      </c>
    </row>
    <row r="50" spans="1:12" ht="22.5" customHeight="1">
      <c r="A50" s="596"/>
      <c r="B50" s="89">
        <v>3</v>
      </c>
      <c r="C50" s="89" t="s">
        <v>1729</v>
      </c>
      <c r="D50" s="89" t="s">
        <v>80</v>
      </c>
      <c r="E50" s="89">
        <v>15201645716</v>
      </c>
      <c r="F50" s="199"/>
      <c r="G50" s="199">
        <v>960</v>
      </c>
      <c r="H50" s="274">
        <v>400</v>
      </c>
      <c r="I50" s="199">
        <v>300</v>
      </c>
      <c r="J50" s="199">
        <f t="shared" si="12"/>
        <v>350</v>
      </c>
      <c r="K50" s="52">
        <v>25</v>
      </c>
      <c r="L50" s="58" t="s">
        <v>195</v>
      </c>
    </row>
    <row r="51" spans="1:12" ht="22.5" customHeight="1">
      <c r="A51" s="596" t="s">
        <v>1731</v>
      </c>
      <c r="B51" s="89">
        <v>3</v>
      </c>
      <c r="C51" s="89" t="s">
        <v>993</v>
      </c>
      <c r="D51" s="89" t="s">
        <v>91</v>
      </c>
      <c r="E51" s="89">
        <v>18811717958</v>
      </c>
      <c r="F51" s="199"/>
      <c r="G51" s="199">
        <v>244</v>
      </c>
      <c r="H51" s="275">
        <v>244</v>
      </c>
      <c r="I51" s="170">
        <v>150</v>
      </c>
      <c r="J51" s="199">
        <f t="shared" si="12"/>
        <v>197</v>
      </c>
      <c r="K51" s="52">
        <v>9</v>
      </c>
      <c r="L51" s="58" t="s">
        <v>1591</v>
      </c>
    </row>
    <row r="52" spans="1:12" ht="22.5" customHeight="1">
      <c r="A52" s="596"/>
      <c r="B52" s="89">
        <v>3</v>
      </c>
      <c r="C52" s="89" t="s">
        <v>1733</v>
      </c>
      <c r="D52" s="89" t="s">
        <v>1734</v>
      </c>
      <c r="E52" s="89">
        <v>18801035112</v>
      </c>
      <c r="F52" s="199"/>
      <c r="G52" s="199">
        <v>550</v>
      </c>
      <c r="H52" s="274">
        <v>300</v>
      </c>
      <c r="I52" s="199">
        <v>300</v>
      </c>
      <c r="J52" s="199">
        <f t="shared" si="12"/>
        <v>300</v>
      </c>
      <c r="K52" s="52">
        <v>16</v>
      </c>
      <c r="L52" s="58" t="s">
        <v>1606</v>
      </c>
    </row>
    <row r="53" spans="1:12" ht="22.5" customHeight="1">
      <c r="A53" s="596" t="s">
        <v>1737</v>
      </c>
      <c r="B53" s="89">
        <v>1</v>
      </c>
      <c r="C53" s="89" t="s">
        <v>1738</v>
      </c>
      <c r="D53" s="89" t="s">
        <v>101</v>
      </c>
      <c r="E53" s="89">
        <v>13488812898</v>
      </c>
      <c r="F53" s="199"/>
      <c r="G53" s="199">
        <v>270</v>
      </c>
      <c r="H53" s="274">
        <v>100</v>
      </c>
      <c r="I53" s="199">
        <v>150</v>
      </c>
      <c r="J53" s="199">
        <f t="shared" si="12"/>
        <v>125</v>
      </c>
      <c r="K53" s="52">
        <v>28</v>
      </c>
      <c r="L53" s="58" t="s">
        <v>195</v>
      </c>
    </row>
    <row r="54" spans="1:12" ht="22.5" customHeight="1">
      <c r="A54" s="596"/>
      <c r="B54" s="89">
        <v>1</v>
      </c>
      <c r="C54" s="89" t="s">
        <v>1740</v>
      </c>
      <c r="D54" s="89" t="s">
        <v>101</v>
      </c>
      <c r="E54" s="89">
        <v>13488812898</v>
      </c>
      <c r="F54" s="199"/>
      <c r="G54" s="199">
        <v>250</v>
      </c>
      <c r="H54" s="274">
        <v>250</v>
      </c>
      <c r="I54" s="199">
        <v>100</v>
      </c>
      <c r="J54" s="199">
        <f t="shared" si="12"/>
        <v>175</v>
      </c>
      <c r="K54" s="52">
        <v>23</v>
      </c>
      <c r="L54" s="54" t="s">
        <v>1606</v>
      </c>
    </row>
    <row r="55" spans="1:12" ht="22.5" customHeight="1">
      <c r="A55" s="596"/>
      <c r="B55" s="89">
        <v>3</v>
      </c>
      <c r="C55" s="89" t="s">
        <v>1742</v>
      </c>
      <c r="D55" s="89" t="s">
        <v>101</v>
      </c>
      <c r="E55" s="89">
        <v>13488812898</v>
      </c>
      <c r="F55" s="199"/>
      <c r="G55" s="199">
        <v>800</v>
      </c>
      <c r="H55" s="274">
        <v>350</v>
      </c>
      <c r="I55" s="199">
        <v>300</v>
      </c>
      <c r="J55" s="199">
        <f t="shared" si="12"/>
        <v>325</v>
      </c>
      <c r="K55" s="52">
        <v>28</v>
      </c>
      <c r="L55" s="58" t="s">
        <v>1606</v>
      </c>
    </row>
    <row r="56" spans="1:12" ht="22.5" customHeight="1">
      <c r="A56" s="596" t="s">
        <v>1744</v>
      </c>
      <c r="B56" s="89">
        <v>3</v>
      </c>
      <c r="C56" s="89" t="s">
        <v>1745</v>
      </c>
      <c r="D56" s="89" t="s">
        <v>105</v>
      </c>
      <c r="E56" s="89">
        <v>15210507492</v>
      </c>
      <c r="F56" s="199"/>
      <c r="G56" s="199">
        <v>780</v>
      </c>
      <c r="H56" s="275">
        <v>500</v>
      </c>
      <c r="I56" s="170">
        <v>300</v>
      </c>
      <c r="J56" s="199">
        <f t="shared" si="12"/>
        <v>400</v>
      </c>
      <c r="K56" s="52">
        <v>20</v>
      </c>
      <c r="L56" s="58" t="s">
        <v>195</v>
      </c>
    </row>
    <row r="57" spans="1:12" ht="22.5" customHeight="1">
      <c r="A57" s="596"/>
      <c r="B57" s="89">
        <v>2</v>
      </c>
      <c r="C57" s="89" t="s">
        <v>1747</v>
      </c>
      <c r="D57" s="89" t="s">
        <v>105</v>
      </c>
      <c r="E57" s="89">
        <v>15210507492</v>
      </c>
      <c r="F57" s="199"/>
      <c r="G57" s="199">
        <v>207.5</v>
      </c>
      <c r="H57" s="275">
        <v>200</v>
      </c>
      <c r="I57" s="170">
        <v>200</v>
      </c>
      <c r="J57" s="199">
        <f t="shared" si="12"/>
        <v>200</v>
      </c>
      <c r="K57" s="52">
        <v>20</v>
      </c>
      <c r="L57" s="58" t="s">
        <v>1606</v>
      </c>
    </row>
    <row r="58" spans="1:12" ht="22.5" customHeight="1">
      <c r="A58" s="596" t="s">
        <v>1749</v>
      </c>
      <c r="B58" s="89">
        <v>3</v>
      </c>
      <c r="C58" s="89" t="s">
        <v>1691</v>
      </c>
      <c r="D58" s="89" t="s">
        <v>1750</v>
      </c>
      <c r="E58" s="89">
        <v>15810540470</v>
      </c>
      <c r="F58" s="179"/>
      <c r="G58" s="199">
        <v>1050</v>
      </c>
      <c r="H58" s="147">
        <v>500</v>
      </c>
      <c r="I58" s="170">
        <v>500</v>
      </c>
      <c r="J58" s="199">
        <f t="shared" si="12"/>
        <v>500</v>
      </c>
      <c r="K58" s="52">
        <v>32</v>
      </c>
      <c r="L58" s="57" t="s">
        <v>1612</v>
      </c>
    </row>
    <row r="59" spans="1:12" s="132" customFormat="1" ht="22.5" customHeight="1">
      <c r="A59" s="596"/>
      <c r="B59" s="89">
        <v>3</v>
      </c>
      <c r="C59" s="89" t="s">
        <v>1752</v>
      </c>
      <c r="D59" s="89" t="s">
        <v>1750</v>
      </c>
      <c r="E59" s="89">
        <v>15810540470</v>
      </c>
      <c r="F59" s="179"/>
      <c r="G59" s="199">
        <v>500</v>
      </c>
      <c r="H59" s="147">
        <v>200</v>
      </c>
      <c r="I59" s="170">
        <v>200</v>
      </c>
      <c r="J59" s="199">
        <f t="shared" si="12"/>
        <v>200</v>
      </c>
      <c r="K59" s="52">
        <v>32</v>
      </c>
      <c r="L59" s="57" t="s">
        <v>1599</v>
      </c>
    </row>
    <row r="60" spans="1:12" ht="22.5" customHeight="1">
      <c r="A60" s="596"/>
      <c r="B60" s="89">
        <v>3</v>
      </c>
      <c r="C60" s="89" t="s">
        <v>1754</v>
      </c>
      <c r="D60" s="89" t="s">
        <v>1750</v>
      </c>
      <c r="E60" s="89">
        <v>15810540470</v>
      </c>
      <c r="F60" s="179"/>
      <c r="G60" s="199">
        <v>820</v>
      </c>
      <c r="H60" s="147">
        <v>200</v>
      </c>
      <c r="I60" s="170">
        <v>300</v>
      </c>
      <c r="J60" s="199">
        <f t="shared" si="12"/>
        <v>250</v>
      </c>
      <c r="K60" s="52">
        <v>32</v>
      </c>
      <c r="L60" s="58" t="s">
        <v>195</v>
      </c>
    </row>
    <row r="61" spans="1:12" ht="22.5" customHeight="1">
      <c r="A61" s="596" t="s">
        <v>1756</v>
      </c>
      <c r="B61" s="89">
        <v>3</v>
      </c>
      <c r="C61" s="89" t="s">
        <v>1757</v>
      </c>
      <c r="D61" s="89" t="s">
        <v>1758</v>
      </c>
      <c r="E61" s="89">
        <v>15210980261</v>
      </c>
      <c r="F61" s="179"/>
      <c r="G61" s="199">
        <v>150</v>
      </c>
      <c r="H61" s="147">
        <v>150</v>
      </c>
      <c r="I61" s="170">
        <v>150</v>
      </c>
      <c r="J61" s="199">
        <f t="shared" si="12"/>
        <v>150</v>
      </c>
      <c r="K61" s="52">
        <v>23</v>
      </c>
      <c r="L61" s="57" t="s">
        <v>1606</v>
      </c>
    </row>
    <row r="62" spans="1:12" ht="22.5" customHeight="1">
      <c r="A62" s="596"/>
      <c r="B62" s="89">
        <v>3</v>
      </c>
      <c r="C62" s="89" t="s">
        <v>1760</v>
      </c>
      <c r="D62" s="89" t="s">
        <v>1758</v>
      </c>
      <c r="E62" s="89">
        <v>15210980261</v>
      </c>
      <c r="F62" s="179"/>
      <c r="G62" s="199">
        <v>230</v>
      </c>
      <c r="H62" s="147">
        <v>230</v>
      </c>
      <c r="I62" s="170">
        <v>230</v>
      </c>
      <c r="J62" s="199">
        <f t="shared" si="12"/>
        <v>230</v>
      </c>
      <c r="K62" s="52">
        <v>23</v>
      </c>
      <c r="L62" s="57" t="s">
        <v>129</v>
      </c>
    </row>
    <row r="63" spans="1:12" ht="22.5" customHeight="1">
      <c r="A63" s="596" t="s">
        <v>1762</v>
      </c>
      <c r="B63" s="89">
        <v>3</v>
      </c>
      <c r="C63" s="89" t="s">
        <v>1763</v>
      </c>
      <c r="D63" s="89" t="s">
        <v>132</v>
      </c>
      <c r="E63" s="89">
        <v>18813049436</v>
      </c>
      <c r="F63" s="179"/>
      <c r="G63" s="199">
        <v>300</v>
      </c>
      <c r="H63" s="147">
        <v>200</v>
      </c>
      <c r="I63" s="170">
        <v>200</v>
      </c>
      <c r="J63" s="199">
        <f t="shared" si="12"/>
        <v>200</v>
      </c>
      <c r="K63" s="52">
        <v>20</v>
      </c>
      <c r="L63" s="58" t="s">
        <v>195</v>
      </c>
    </row>
    <row r="64" spans="1:12" ht="22.5" customHeight="1">
      <c r="A64" s="596"/>
      <c r="B64" s="89">
        <v>3</v>
      </c>
      <c r="C64" s="89" t="s">
        <v>1765</v>
      </c>
      <c r="D64" s="89" t="s">
        <v>132</v>
      </c>
      <c r="E64" s="89">
        <v>18813049436</v>
      </c>
      <c r="F64" s="179"/>
      <c r="G64" s="199">
        <v>300</v>
      </c>
      <c r="H64" s="147">
        <v>200</v>
      </c>
      <c r="I64" s="199">
        <v>200</v>
      </c>
      <c r="J64" s="199">
        <f t="shared" si="12"/>
        <v>200</v>
      </c>
      <c r="K64" s="199">
        <v>20</v>
      </c>
      <c r="L64" s="57" t="s">
        <v>1606</v>
      </c>
    </row>
    <row r="65" spans="1:12" ht="22.5" customHeight="1">
      <c r="A65" s="596" t="s">
        <v>1767</v>
      </c>
      <c r="B65" s="89">
        <v>3</v>
      </c>
      <c r="C65" s="125" t="s">
        <v>1768</v>
      </c>
      <c r="D65" s="89" t="s">
        <v>1769</v>
      </c>
      <c r="E65" s="123" t="s">
        <v>1770</v>
      </c>
      <c r="F65" s="179"/>
      <c r="G65" s="199">
        <v>500</v>
      </c>
      <c r="H65" s="147">
        <v>300</v>
      </c>
      <c r="I65" s="199">
        <v>250</v>
      </c>
      <c r="J65" s="199">
        <f t="shared" si="12"/>
        <v>275</v>
      </c>
      <c r="K65" s="199">
        <v>29</v>
      </c>
      <c r="L65" s="57" t="s">
        <v>129</v>
      </c>
    </row>
    <row r="66" spans="1:12" ht="22.5" customHeight="1">
      <c r="A66" s="596"/>
      <c r="B66" s="89">
        <v>3</v>
      </c>
      <c r="C66" s="125" t="s">
        <v>1772</v>
      </c>
      <c r="D66" s="89" t="s">
        <v>1769</v>
      </c>
      <c r="E66" s="123" t="s">
        <v>1770</v>
      </c>
      <c r="F66" s="179"/>
      <c r="G66" s="199">
        <v>2000</v>
      </c>
      <c r="H66" s="147">
        <v>700</v>
      </c>
      <c r="I66" s="199">
        <v>500</v>
      </c>
      <c r="J66" s="199">
        <f t="shared" si="12"/>
        <v>600</v>
      </c>
      <c r="K66" s="199">
        <v>100</v>
      </c>
      <c r="L66" s="58" t="s">
        <v>195</v>
      </c>
    </row>
    <row r="67" spans="1:12" ht="22.5" customHeight="1">
      <c r="A67" s="596" t="s">
        <v>1774</v>
      </c>
      <c r="B67" s="89">
        <v>3</v>
      </c>
      <c r="C67" s="89" t="s">
        <v>1775</v>
      </c>
      <c r="D67" s="89" t="s">
        <v>160</v>
      </c>
      <c r="E67" s="89">
        <v>18510070996</v>
      </c>
      <c r="F67" s="179"/>
      <c r="G67" s="199">
        <v>500</v>
      </c>
      <c r="H67" s="147">
        <v>300</v>
      </c>
      <c r="I67" s="199">
        <v>200</v>
      </c>
      <c r="J67" s="199">
        <f t="shared" si="12"/>
        <v>250</v>
      </c>
      <c r="K67" s="199">
        <v>11</v>
      </c>
      <c r="L67" s="57" t="s">
        <v>1599</v>
      </c>
    </row>
    <row r="68" spans="1:12" ht="22.5" customHeight="1">
      <c r="A68" s="596"/>
      <c r="B68" s="89">
        <v>3</v>
      </c>
      <c r="C68" s="89" t="s">
        <v>1778</v>
      </c>
      <c r="D68" s="89" t="s">
        <v>165</v>
      </c>
      <c r="E68" s="89">
        <v>15011306178</v>
      </c>
      <c r="F68" s="179"/>
      <c r="G68" s="199">
        <v>400</v>
      </c>
      <c r="H68" s="147">
        <v>200</v>
      </c>
      <c r="I68" s="199">
        <v>200</v>
      </c>
      <c r="J68" s="199">
        <f t="shared" ref="J68" si="13">AVERAGE(H68:I68)</f>
        <v>200</v>
      </c>
      <c r="K68" s="199">
        <v>11</v>
      </c>
      <c r="L68" s="58" t="s">
        <v>1723</v>
      </c>
    </row>
    <row r="69" spans="1:12" ht="22.5" customHeight="1">
      <c r="A69" s="596" t="s">
        <v>1780</v>
      </c>
      <c r="B69" s="89">
        <v>3</v>
      </c>
      <c r="C69" s="89" t="s">
        <v>1781</v>
      </c>
      <c r="D69" s="89" t="s">
        <v>1782</v>
      </c>
      <c r="E69" s="89">
        <v>13488751948</v>
      </c>
      <c r="F69" s="179"/>
      <c r="G69" s="199">
        <v>384</v>
      </c>
      <c r="H69" s="147">
        <v>300</v>
      </c>
      <c r="I69" s="199">
        <v>200</v>
      </c>
      <c r="J69" s="199">
        <f t="shared" ref="J69:J74" si="14">AVERAGE(H69:I69)</f>
        <v>250</v>
      </c>
      <c r="K69" s="199">
        <v>40</v>
      </c>
      <c r="L69" s="57" t="s">
        <v>129</v>
      </c>
    </row>
    <row r="70" spans="1:12" ht="22.5" customHeight="1">
      <c r="A70" s="596"/>
      <c r="B70" s="89">
        <v>3</v>
      </c>
      <c r="C70" s="89" t="s">
        <v>1784</v>
      </c>
      <c r="D70" s="89" t="s">
        <v>1782</v>
      </c>
      <c r="E70" s="89">
        <v>13488751948</v>
      </c>
      <c r="F70" s="179"/>
      <c r="G70" s="199">
        <v>800</v>
      </c>
      <c r="H70" s="147">
        <v>500</v>
      </c>
      <c r="I70" s="199">
        <v>300</v>
      </c>
      <c r="J70" s="199">
        <f t="shared" si="14"/>
        <v>400</v>
      </c>
      <c r="K70" s="199">
        <v>40</v>
      </c>
      <c r="L70" s="57" t="s">
        <v>1606</v>
      </c>
    </row>
    <row r="71" spans="1:12" ht="22.5" customHeight="1">
      <c r="A71" s="596" t="s">
        <v>199</v>
      </c>
      <c r="B71" s="89">
        <v>2</v>
      </c>
      <c r="C71" s="89" t="s">
        <v>1786</v>
      </c>
      <c r="D71" s="89" t="s">
        <v>1787</v>
      </c>
      <c r="E71" s="89">
        <v>18811472015</v>
      </c>
      <c r="F71" s="179"/>
      <c r="G71" s="199">
        <v>480</v>
      </c>
      <c r="H71" s="147">
        <v>400</v>
      </c>
      <c r="I71" s="199">
        <v>300</v>
      </c>
      <c r="J71" s="199">
        <f t="shared" si="14"/>
        <v>350</v>
      </c>
      <c r="K71" s="199">
        <v>50</v>
      </c>
      <c r="L71" s="57" t="s">
        <v>1644</v>
      </c>
    </row>
    <row r="72" spans="1:12" ht="22.5" customHeight="1">
      <c r="A72" s="596"/>
      <c r="B72" s="89">
        <v>1</v>
      </c>
      <c r="C72" s="89" t="s">
        <v>1790</v>
      </c>
      <c r="D72" s="89" t="s">
        <v>201</v>
      </c>
      <c r="E72" s="89">
        <v>17801099630</v>
      </c>
      <c r="F72" s="179"/>
      <c r="G72" s="199">
        <v>450</v>
      </c>
      <c r="H72" s="147">
        <v>300</v>
      </c>
      <c r="I72" s="199">
        <v>200</v>
      </c>
      <c r="J72" s="199">
        <f t="shared" si="14"/>
        <v>250</v>
      </c>
      <c r="K72" s="199">
        <v>30</v>
      </c>
      <c r="L72" s="58" t="s">
        <v>195</v>
      </c>
    </row>
    <row r="73" spans="1:12" ht="22.5" customHeight="1">
      <c r="A73" s="596" t="s">
        <v>210</v>
      </c>
      <c r="B73" s="89">
        <v>3</v>
      </c>
      <c r="C73" s="89" t="s">
        <v>1792</v>
      </c>
      <c r="D73" s="89" t="s">
        <v>212</v>
      </c>
      <c r="E73" s="89">
        <v>15201409877</v>
      </c>
      <c r="F73" s="179"/>
      <c r="G73" s="199">
        <v>495</v>
      </c>
      <c r="H73" s="147">
        <v>400</v>
      </c>
      <c r="I73" s="199">
        <v>200</v>
      </c>
      <c r="J73" s="199">
        <f t="shared" si="14"/>
        <v>300</v>
      </c>
      <c r="K73" s="199">
        <v>35</v>
      </c>
      <c r="L73" s="57" t="s">
        <v>1599</v>
      </c>
    </row>
    <row r="74" spans="1:12" ht="22.5" customHeight="1">
      <c r="A74" s="596"/>
      <c r="B74" s="89">
        <v>3</v>
      </c>
      <c r="C74" s="89" t="s">
        <v>1794</v>
      </c>
      <c r="D74" s="89" t="s">
        <v>212</v>
      </c>
      <c r="E74" s="89">
        <v>15201409877</v>
      </c>
      <c r="F74" s="179"/>
      <c r="G74" s="199">
        <v>345</v>
      </c>
      <c r="H74" s="147">
        <v>200</v>
      </c>
      <c r="I74" s="199">
        <v>100</v>
      </c>
      <c r="J74" s="199">
        <f t="shared" si="14"/>
        <v>150</v>
      </c>
      <c r="K74" s="199">
        <v>35</v>
      </c>
      <c r="L74" s="58" t="s">
        <v>195</v>
      </c>
    </row>
    <row r="75" spans="1:12" ht="22.5" customHeight="1">
      <c r="A75"/>
      <c r="B75"/>
      <c r="C75" s="108"/>
      <c r="D75"/>
      <c r="E75"/>
      <c r="F75"/>
      <c r="G75"/>
      <c r="H75" s="243"/>
      <c r="I75"/>
      <c r="J75"/>
      <c r="K75"/>
      <c r="L75"/>
    </row>
    <row r="76" spans="1:12" ht="22.5" customHeight="1">
      <c r="A76"/>
      <c r="B76"/>
      <c r="C76" s="108"/>
      <c r="D76"/>
      <c r="E76"/>
      <c r="F76"/>
      <c r="G76"/>
      <c r="H76" s="243"/>
      <c r="I76"/>
      <c r="J76"/>
      <c r="K76"/>
      <c r="L76"/>
    </row>
    <row r="77" spans="1:12" ht="22.5" customHeight="1">
      <c r="A77"/>
      <c r="B77" s="647" t="s">
        <v>3063</v>
      </c>
      <c r="C77" s="127" t="s">
        <v>3064</v>
      </c>
      <c r="D77" s="641">
        <v>72</v>
      </c>
      <c r="E77" s="641"/>
      <c r="F77"/>
      <c r="G77"/>
      <c r="H77" s="243"/>
      <c r="I77"/>
      <c r="J77"/>
      <c r="K77"/>
      <c r="L77"/>
    </row>
    <row r="78" spans="1:12" ht="22.5" customHeight="1">
      <c r="A78"/>
      <c r="B78" s="647"/>
      <c r="C78" s="127" t="s">
        <v>3065</v>
      </c>
      <c r="D78" s="641">
        <v>5</v>
      </c>
      <c r="E78" s="641"/>
      <c r="F78"/>
      <c r="G78"/>
      <c r="H78" s="243"/>
      <c r="I78"/>
      <c r="J78"/>
      <c r="K78"/>
      <c r="L78"/>
    </row>
    <row r="79" spans="1:12" ht="22.5" customHeight="1">
      <c r="A79" s="282"/>
      <c r="B79" s="647"/>
      <c r="C79" s="127" t="s">
        <v>3066</v>
      </c>
      <c r="D79" s="641">
        <v>67</v>
      </c>
      <c r="E79" s="641"/>
      <c r="F79"/>
      <c r="G79"/>
      <c r="H79" s="243"/>
      <c r="I79"/>
      <c r="J79"/>
      <c r="K79"/>
      <c r="L79"/>
    </row>
    <row r="80" spans="1:12" ht="22.5" customHeight="1">
      <c r="A80"/>
      <c r="B80" s="647"/>
      <c r="C80" s="127" t="s">
        <v>3067</v>
      </c>
      <c r="D80" s="646">
        <f>D79/D77</f>
        <v>0.93055555555555558</v>
      </c>
      <c r="E80" s="646"/>
      <c r="F80"/>
      <c r="G80"/>
      <c r="H80" s="243"/>
      <c r="I80"/>
      <c r="J80"/>
      <c r="K80"/>
      <c r="L80"/>
    </row>
    <row r="81" spans="2:8" customFormat="1" ht="22.5" customHeight="1">
      <c r="B81" s="647"/>
      <c r="C81" s="127" t="s">
        <v>3068</v>
      </c>
      <c r="D81" s="641">
        <f>SUM(J3:J74)</f>
        <v>17916</v>
      </c>
      <c r="E81" s="641"/>
      <c r="H81" s="243"/>
    </row>
    <row r="82" spans="2:8" customFormat="1" ht="22.5" customHeight="1">
      <c r="C82" s="108"/>
      <c r="H82" s="243"/>
    </row>
    <row r="83" spans="2:8" customFormat="1" ht="22.5" customHeight="1">
      <c r="C83" s="108"/>
      <c r="H83" s="243"/>
    </row>
    <row r="84" spans="2:8" customFormat="1" ht="22.5" customHeight="1">
      <c r="C84" s="252"/>
      <c r="D84" s="283"/>
      <c r="E84" s="284"/>
      <c r="H84" s="243"/>
    </row>
    <row r="85" spans="2:8" customFormat="1" ht="22.5" customHeight="1">
      <c r="C85" s="108"/>
      <c r="H85" s="243"/>
    </row>
    <row r="86" spans="2:8" customFormat="1" ht="22.5" customHeight="1">
      <c r="C86" s="108"/>
      <c r="H86" s="243"/>
    </row>
    <row r="87" spans="2:8" customFormat="1" ht="22.5" customHeight="1">
      <c r="C87" s="108"/>
      <c r="H87" s="243"/>
    </row>
    <row r="88" spans="2:8" customFormat="1" ht="22.5" customHeight="1">
      <c r="C88" s="108"/>
      <c r="H88" s="243"/>
    </row>
    <row r="89" spans="2:8" customFormat="1" ht="22.5" customHeight="1">
      <c r="C89" s="108"/>
      <c r="H89" s="243"/>
    </row>
    <row r="90" spans="2:8" customFormat="1" ht="22.5" customHeight="1">
      <c r="C90" s="108"/>
      <c r="H90" s="243"/>
    </row>
    <row r="91" spans="2:8" customFormat="1" ht="22.5" customHeight="1">
      <c r="C91" s="108"/>
      <c r="H91" s="243"/>
    </row>
    <row r="92" spans="2:8" customFormat="1" ht="22.5" customHeight="1">
      <c r="C92" s="108"/>
      <c r="H92" s="243"/>
    </row>
    <row r="93" spans="2:8" customFormat="1" ht="22.5" customHeight="1">
      <c r="C93" s="108"/>
      <c r="H93" s="243"/>
    </row>
    <row r="94" spans="2:8" customFormat="1" ht="22.5" customHeight="1">
      <c r="C94" s="108"/>
      <c r="H94" s="243"/>
    </row>
    <row r="95" spans="2:8" customFormat="1" ht="22.5" customHeight="1">
      <c r="C95" s="108"/>
      <c r="H95" s="243"/>
    </row>
    <row r="96" spans="2:8" customFormat="1" ht="22.5" customHeight="1">
      <c r="C96" s="108"/>
      <c r="H96" s="243"/>
    </row>
    <row r="97" spans="1:12" ht="22.5" customHeight="1">
      <c r="A97"/>
      <c r="B97"/>
      <c r="C97" s="108"/>
      <c r="D97"/>
      <c r="E97"/>
      <c r="F97"/>
      <c r="G97"/>
      <c r="H97" s="243"/>
      <c r="I97"/>
      <c r="J97"/>
      <c r="K97"/>
      <c r="L97"/>
    </row>
    <row r="98" spans="1:12" ht="22.5" customHeight="1">
      <c r="A98"/>
      <c r="B98"/>
      <c r="C98" s="108"/>
      <c r="D98"/>
      <c r="E98"/>
      <c r="F98"/>
      <c r="G98"/>
      <c r="H98" s="243"/>
      <c r="I98"/>
      <c r="J98"/>
      <c r="K98"/>
      <c r="L98"/>
    </row>
    <row r="99" spans="1:12" ht="22.5" customHeight="1">
      <c r="A99" s="6"/>
      <c r="C99" s="108"/>
      <c r="D99"/>
      <c r="E99"/>
      <c r="F99"/>
      <c r="G99"/>
      <c r="H99" s="243"/>
      <c r="I99"/>
      <c r="J99"/>
      <c r="K99"/>
      <c r="L99"/>
    </row>
    <row r="100" spans="1:12" ht="22.5" customHeight="1">
      <c r="A100"/>
      <c r="B100"/>
      <c r="C100" s="108"/>
      <c r="D100"/>
      <c r="E100"/>
      <c r="F100"/>
      <c r="G100"/>
      <c r="H100" s="243"/>
      <c r="I100"/>
      <c r="J100"/>
      <c r="K100"/>
      <c r="L100"/>
    </row>
    <row r="101" spans="1:12" ht="22.5" customHeight="1">
      <c r="A101"/>
      <c r="B101"/>
      <c r="C101" s="108"/>
      <c r="D101"/>
      <c r="E101"/>
      <c r="F101"/>
      <c r="G101"/>
      <c r="H101" s="243"/>
      <c r="I101"/>
      <c r="J101"/>
      <c r="K101"/>
      <c r="L101"/>
    </row>
    <row r="102" spans="1:12" ht="22.5" customHeight="1">
      <c r="A102"/>
      <c r="B102"/>
      <c r="C102" s="108"/>
      <c r="D102"/>
      <c r="E102"/>
      <c r="F102"/>
      <c r="G102"/>
      <c r="H102" s="243"/>
      <c r="I102"/>
      <c r="J102"/>
      <c r="K102"/>
      <c r="L102"/>
    </row>
    <row r="103" spans="1:12" ht="22.5" customHeight="1">
      <c r="A103"/>
      <c r="B103"/>
      <c r="C103" s="108"/>
      <c r="D103"/>
      <c r="E103"/>
      <c r="F103"/>
      <c r="G103"/>
      <c r="H103" s="243"/>
      <c r="I103"/>
      <c r="J103"/>
      <c r="K103"/>
      <c r="L103"/>
    </row>
    <row r="104" spans="1:12" ht="22.5" customHeight="1">
      <c r="A104"/>
      <c r="B104"/>
      <c r="C104" s="1"/>
      <c r="D104" s="29"/>
      <c r="E104" s="10"/>
      <c r="F104"/>
      <c r="G104"/>
      <c r="H104" s="243"/>
      <c r="I104"/>
      <c r="J104"/>
      <c r="K104"/>
      <c r="L104"/>
    </row>
    <row r="105" spans="1:12" ht="22.5" customHeight="1">
      <c r="A105"/>
      <c r="B105"/>
      <c r="C105" s="108"/>
      <c r="D105"/>
      <c r="E105"/>
      <c r="F105"/>
      <c r="G105"/>
      <c r="H105" s="243"/>
      <c r="I105"/>
      <c r="J105"/>
      <c r="K105"/>
      <c r="L105"/>
    </row>
    <row r="106" spans="1:12" ht="22.5" customHeight="1">
      <c r="A106"/>
      <c r="B106"/>
      <c r="C106" s="108"/>
      <c r="D106"/>
      <c r="E106"/>
      <c r="F106"/>
      <c r="G106"/>
      <c r="H106" s="243"/>
      <c r="I106"/>
      <c r="J106"/>
      <c r="K106"/>
      <c r="L106"/>
    </row>
    <row r="107" spans="1:12" ht="22.5" customHeight="1">
      <c r="A107"/>
      <c r="B107"/>
      <c r="C107" s="108"/>
      <c r="D107"/>
      <c r="E107"/>
      <c r="F107"/>
      <c r="G107"/>
      <c r="H107" s="243"/>
      <c r="I107"/>
      <c r="J107"/>
      <c r="K107"/>
      <c r="L107"/>
    </row>
    <row r="108" spans="1:12" ht="22.5" customHeight="1">
      <c r="A108"/>
      <c r="B108"/>
      <c r="C108" s="108"/>
      <c r="D108"/>
      <c r="E108"/>
      <c r="F108"/>
      <c r="G108"/>
      <c r="H108" s="243"/>
      <c r="I108"/>
      <c r="J108"/>
      <c r="K108"/>
      <c r="L108"/>
    </row>
    <row r="109" spans="1:12" ht="22.5" customHeight="1">
      <c r="A109"/>
      <c r="B109"/>
      <c r="C109" s="108"/>
      <c r="D109"/>
      <c r="E109"/>
      <c r="F109"/>
      <c r="G109"/>
      <c r="H109" s="243"/>
      <c r="I109"/>
      <c r="J109"/>
      <c r="K109"/>
      <c r="L109"/>
    </row>
    <row r="110" spans="1:12" ht="22.5" customHeight="1">
      <c r="A110"/>
      <c r="B110"/>
      <c r="C110" s="108"/>
      <c r="D110"/>
      <c r="E110"/>
      <c r="F110"/>
      <c r="G110"/>
      <c r="H110" s="243"/>
      <c r="I110"/>
      <c r="J110"/>
      <c r="K110"/>
      <c r="L110"/>
    </row>
    <row r="111" spans="1:12" ht="22.5" customHeight="1">
      <c r="A111"/>
      <c r="B111"/>
      <c r="C111" s="108"/>
      <c r="D111"/>
      <c r="E111"/>
      <c r="F111"/>
      <c r="G111"/>
      <c r="H111" s="243"/>
      <c r="I111"/>
      <c r="J111"/>
      <c r="K111"/>
      <c r="L111"/>
    </row>
    <row r="112" spans="1:12" ht="22.5" customHeight="1">
      <c r="A112"/>
      <c r="B112"/>
      <c r="C112" s="108"/>
      <c r="D112"/>
      <c r="E112"/>
      <c r="F112"/>
      <c r="G112"/>
      <c r="H112" s="243"/>
      <c r="I112"/>
      <c r="J112"/>
      <c r="K112"/>
      <c r="L112"/>
    </row>
    <row r="113" spans="1:12" ht="22.5" customHeight="1">
      <c r="A113"/>
      <c r="B113"/>
      <c r="C113" s="108"/>
      <c r="D113"/>
      <c r="E113"/>
      <c r="F113"/>
      <c r="G113"/>
      <c r="H113" s="243"/>
      <c r="I113"/>
      <c r="J113"/>
      <c r="K113"/>
      <c r="L113"/>
    </row>
    <row r="114" spans="1:12" ht="22.5" customHeight="1">
      <c r="A114"/>
      <c r="B114"/>
      <c r="C114" s="108"/>
      <c r="D114"/>
      <c r="E114"/>
      <c r="F114"/>
      <c r="G114"/>
      <c r="H114" s="243"/>
      <c r="I114"/>
      <c r="J114"/>
      <c r="K114"/>
      <c r="L114"/>
    </row>
    <row r="115" spans="1:12" ht="22.5" customHeight="1">
      <c r="A115"/>
      <c r="B115"/>
      <c r="C115" s="108"/>
      <c r="D115"/>
      <c r="E115"/>
      <c r="F115"/>
      <c r="G115"/>
      <c r="H115" s="243"/>
      <c r="I115"/>
      <c r="J115"/>
      <c r="K115"/>
      <c r="L115"/>
    </row>
    <row r="116" spans="1:12" ht="22.5" customHeight="1">
      <c r="A116"/>
      <c r="B116"/>
      <c r="C116" s="108"/>
      <c r="D116"/>
      <c r="E116"/>
      <c r="F116"/>
      <c r="G116"/>
      <c r="H116" s="243"/>
      <c r="I116"/>
      <c r="J116"/>
      <c r="K116"/>
      <c r="L116"/>
    </row>
    <row r="117" spans="1:12" ht="22.5" customHeight="1">
      <c r="A117"/>
      <c r="B117"/>
      <c r="C117" s="108"/>
      <c r="D117"/>
      <c r="E117"/>
      <c r="F117"/>
      <c r="G117"/>
      <c r="H117" s="243"/>
      <c r="I117"/>
      <c r="J117"/>
      <c r="K117"/>
      <c r="L117"/>
    </row>
    <row r="118" spans="1:12" ht="22.5" customHeight="1">
      <c r="A118"/>
      <c r="B118"/>
      <c r="C118" s="108"/>
      <c r="D118"/>
      <c r="E118"/>
      <c r="F118"/>
      <c r="G118"/>
      <c r="H118" s="243"/>
      <c r="I118"/>
      <c r="J118"/>
      <c r="K118"/>
      <c r="L118"/>
    </row>
    <row r="119" spans="1:12" ht="22.5" customHeight="1">
      <c r="A119"/>
      <c r="B119"/>
      <c r="C119" s="108"/>
      <c r="D119"/>
      <c r="E119"/>
      <c r="F119"/>
      <c r="G119"/>
      <c r="H119" s="243"/>
      <c r="I119"/>
      <c r="J119"/>
      <c r="K119"/>
      <c r="L119"/>
    </row>
    <row r="120" spans="1:12" ht="22.5" customHeight="1">
      <c r="A120"/>
      <c r="B120"/>
      <c r="C120" s="108"/>
      <c r="D120"/>
      <c r="E120"/>
      <c r="F120"/>
      <c r="G120"/>
      <c r="H120" s="243"/>
      <c r="I120"/>
      <c r="J120"/>
      <c r="K120"/>
      <c r="L120"/>
    </row>
    <row r="121" spans="1:12" ht="22.5" customHeight="1">
      <c r="A121"/>
      <c r="B121"/>
      <c r="C121" s="108"/>
      <c r="D121"/>
      <c r="E121"/>
      <c r="F121"/>
      <c r="G121"/>
      <c r="H121" s="243"/>
      <c r="I121"/>
      <c r="J121"/>
      <c r="K121"/>
      <c r="L121"/>
    </row>
    <row r="122" spans="1:12" ht="22.5" customHeight="1">
      <c r="A122"/>
      <c r="B122"/>
      <c r="C122" s="108"/>
      <c r="D122"/>
      <c r="E122"/>
      <c r="F122"/>
      <c r="G122"/>
      <c r="H122" s="243"/>
      <c r="I122"/>
      <c r="J122"/>
      <c r="K122"/>
      <c r="L122"/>
    </row>
    <row r="123" spans="1:12" ht="22.5" customHeight="1">
      <c r="A123"/>
      <c r="B123"/>
      <c r="C123" s="108"/>
      <c r="D123"/>
      <c r="E123"/>
      <c r="F123"/>
      <c r="G123"/>
      <c r="H123" s="243"/>
      <c r="I123"/>
      <c r="J123"/>
      <c r="K123"/>
      <c r="L123"/>
    </row>
    <row r="124" spans="1:12" ht="22.5" customHeight="1">
      <c r="A124"/>
      <c r="B124"/>
      <c r="C124" s="108"/>
      <c r="D124"/>
      <c r="E124"/>
      <c r="F124"/>
      <c r="G124"/>
      <c r="H124" s="243"/>
      <c r="I124"/>
      <c r="J124"/>
      <c r="K124"/>
      <c r="L124"/>
    </row>
    <row r="125" spans="1:12" ht="22.5" customHeight="1">
      <c r="A125"/>
      <c r="B125"/>
      <c r="C125" s="108"/>
      <c r="D125"/>
      <c r="E125"/>
      <c r="F125"/>
      <c r="G125"/>
      <c r="H125" s="243"/>
      <c r="I125"/>
      <c r="J125"/>
      <c r="K125"/>
      <c r="L125"/>
    </row>
    <row r="126" spans="1:12" ht="22.5" customHeight="1">
      <c r="A126"/>
      <c r="B126"/>
      <c r="C126" s="108"/>
      <c r="D126"/>
      <c r="E126"/>
      <c r="F126"/>
      <c r="G126"/>
      <c r="H126" s="243"/>
      <c r="I126"/>
      <c r="J126"/>
      <c r="K126"/>
      <c r="L126"/>
    </row>
    <row r="127" spans="1:12" ht="22.5" customHeight="1">
      <c r="A127" s="6"/>
      <c r="C127" s="108"/>
      <c r="D127"/>
      <c r="E127"/>
      <c r="F127"/>
      <c r="G127"/>
      <c r="H127" s="243"/>
      <c r="I127"/>
      <c r="J127"/>
      <c r="K127"/>
      <c r="L127"/>
    </row>
    <row r="128" spans="1:12" ht="22.5" customHeight="1">
      <c r="A128"/>
      <c r="B128"/>
      <c r="C128" s="108"/>
      <c r="D128"/>
      <c r="E128"/>
      <c r="F128"/>
      <c r="G128"/>
      <c r="H128" s="243"/>
      <c r="I128"/>
      <c r="J128"/>
      <c r="K128"/>
      <c r="L128"/>
    </row>
    <row r="129" spans="1:12" ht="22.5" customHeight="1">
      <c r="A129"/>
      <c r="B129"/>
      <c r="C129" s="108"/>
      <c r="D129"/>
      <c r="E129"/>
      <c r="F129"/>
      <c r="G129"/>
      <c r="H129" s="243"/>
      <c r="I129"/>
      <c r="J129"/>
      <c r="K129"/>
      <c r="L129"/>
    </row>
    <row r="130" spans="1:12" ht="22.5" customHeight="1">
      <c r="A130"/>
      <c r="B130"/>
      <c r="C130" s="108"/>
      <c r="D130"/>
      <c r="E130"/>
      <c r="F130"/>
      <c r="G130"/>
      <c r="H130" s="243"/>
      <c r="I130"/>
      <c r="J130"/>
      <c r="K130"/>
      <c r="L130"/>
    </row>
    <row r="131" spans="1:12" ht="22.5" customHeight="1">
      <c r="A131"/>
      <c r="B131"/>
      <c r="C131" s="108"/>
      <c r="D131"/>
      <c r="E131"/>
      <c r="F131"/>
      <c r="G131"/>
      <c r="H131" s="243"/>
      <c r="I131"/>
      <c r="J131"/>
      <c r="K131"/>
      <c r="L131"/>
    </row>
    <row r="132" spans="1:12" ht="22.5" customHeight="1">
      <c r="A132"/>
      <c r="B132"/>
      <c r="C132" s="1"/>
      <c r="D132" s="29"/>
      <c r="E132" s="10"/>
      <c r="F132"/>
      <c r="G132"/>
      <c r="H132" s="243"/>
      <c r="I132"/>
      <c r="J132"/>
      <c r="K132"/>
      <c r="L132"/>
    </row>
    <row r="133" spans="1:12" ht="22.5" customHeight="1">
      <c r="A133"/>
      <c r="B133"/>
      <c r="C133" s="108"/>
      <c r="D133"/>
      <c r="E133"/>
      <c r="F133"/>
      <c r="G133"/>
      <c r="H133" s="243"/>
      <c r="I133"/>
      <c r="J133"/>
      <c r="K133"/>
      <c r="L133"/>
    </row>
    <row r="134" spans="1:12" ht="22.5" customHeight="1">
      <c r="A134" s="92"/>
      <c r="B134" s="92"/>
      <c r="C134" s="108"/>
      <c r="D134"/>
      <c r="E134"/>
      <c r="F134"/>
      <c r="G134"/>
      <c r="H134" s="243"/>
      <c r="I134"/>
      <c r="J134"/>
      <c r="K134"/>
      <c r="L134"/>
    </row>
    <row r="135" spans="1:12" ht="22.5" customHeight="1">
      <c r="A135" s="92"/>
      <c r="B135" s="92"/>
      <c r="C135" s="108"/>
      <c r="D135"/>
      <c r="E135"/>
      <c r="F135"/>
      <c r="G135"/>
      <c r="H135" s="243"/>
      <c r="I135"/>
      <c r="J135"/>
      <c r="K135"/>
      <c r="L135"/>
    </row>
    <row r="136" spans="1:12" ht="22.5" customHeight="1">
      <c r="A136"/>
      <c r="B136"/>
      <c r="C136" s="108"/>
      <c r="D136"/>
      <c r="E136"/>
      <c r="F136"/>
      <c r="G136"/>
      <c r="H136" s="243"/>
      <c r="I136"/>
      <c r="J136"/>
      <c r="K136"/>
      <c r="L136"/>
    </row>
    <row r="137" spans="1:12" ht="22.5" customHeight="1">
      <c r="A137" s="92"/>
      <c r="B137" s="92"/>
      <c r="C137" s="108"/>
      <c r="D137"/>
      <c r="E137"/>
      <c r="F137"/>
      <c r="G137"/>
      <c r="H137" s="243"/>
      <c r="I137"/>
      <c r="J137"/>
      <c r="K137"/>
      <c r="L137"/>
    </row>
    <row r="138" spans="1:12" ht="22.5" customHeight="1">
      <c r="A138" s="233"/>
      <c r="B138" s="233"/>
      <c r="C138" s="108"/>
      <c r="D138"/>
      <c r="E138"/>
      <c r="F138"/>
      <c r="G138"/>
      <c r="H138" s="243"/>
      <c r="I138"/>
      <c r="J138"/>
      <c r="K138"/>
      <c r="L138"/>
    </row>
    <row r="139" spans="1:12" ht="22.5" customHeight="1">
      <c r="A139" s="6"/>
      <c r="C139" s="261"/>
      <c r="D139" s="92"/>
      <c r="E139" s="92"/>
      <c r="F139" s="92"/>
      <c r="G139" s="92"/>
      <c r="H139" s="244"/>
      <c r="I139" s="92"/>
      <c r="J139" s="92"/>
      <c r="K139" s="92"/>
      <c r="L139" s="92"/>
    </row>
    <row r="140" spans="1:12" ht="22.5" customHeight="1">
      <c r="A140"/>
      <c r="B140"/>
      <c r="C140" s="261"/>
      <c r="D140" s="92"/>
      <c r="E140" s="92"/>
      <c r="F140" s="92"/>
      <c r="G140" s="92"/>
      <c r="H140" s="244"/>
      <c r="I140" s="92"/>
      <c r="J140" s="92"/>
      <c r="K140" s="92"/>
      <c r="L140" s="92"/>
    </row>
    <row r="141" spans="1:12" s="92" customFormat="1" ht="22.5" customHeight="1">
      <c r="A141"/>
      <c r="B141"/>
      <c r="C141" s="108"/>
      <c r="D141"/>
      <c r="E141"/>
      <c r="F141"/>
      <c r="G141"/>
      <c r="H141" s="243"/>
      <c r="I141"/>
      <c r="J141"/>
      <c r="K141"/>
      <c r="L141"/>
    </row>
    <row r="142" spans="1:12" s="92" customFormat="1" ht="22.5" customHeight="1">
      <c r="A142"/>
      <c r="B142"/>
      <c r="C142" s="261"/>
      <c r="H142" s="244"/>
    </row>
    <row r="143" spans="1:12" ht="22.5" customHeight="1">
      <c r="A143"/>
      <c r="B143"/>
      <c r="C143" s="262"/>
      <c r="D143" s="233"/>
      <c r="E143" s="233"/>
      <c r="F143" s="233"/>
      <c r="G143" s="233"/>
      <c r="H143" s="245"/>
      <c r="I143" s="233"/>
      <c r="J143" s="233"/>
      <c r="K143" s="233"/>
      <c r="L143" s="233"/>
    </row>
    <row r="144" spans="1:12" s="92" customFormat="1" ht="22.5" customHeight="1">
      <c r="A144"/>
      <c r="B144"/>
      <c r="C144" s="1"/>
      <c r="D144" s="29"/>
      <c r="E144" s="10"/>
      <c r="F144"/>
      <c r="G144"/>
      <c r="H144" s="243"/>
      <c r="I144"/>
      <c r="J144"/>
      <c r="K144"/>
      <c r="L144"/>
    </row>
    <row r="145" spans="1:12" s="233" customFormat="1" ht="22.5" customHeight="1">
      <c r="A145"/>
      <c r="B145"/>
      <c r="C145" s="108"/>
      <c r="D145"/>
      <c r="E145"/>
      <c r="F145"/>
      <c r="G145"/>
      <c r="H145" s="243"/>
      <c r="I145"/>
      <c r="J145"/>
      <c r="K145"/>
      <c r="L145"/>
    </row>
    <row r="146" spans="1:12" ht="22.5" customHeight="1">
      <c r="A146"/>
      <c r="B146"/>
      <c r="C146" s="108"/>
      <c r="D146"/>
      <c r="E146"/>
      <c r="F146"/>
      <c r="G146"/>
      <c r="H146" s="243"/>
      <c r="I146"/>
      <c r="J146"/>
      <c r="K146"/>
      <c r="L146"/>
    </row>
    <row r="147" spans="1:12" ht="22.5" customHeight="1">
      <c r="A147"/>
      <c r="B147"/>
      <c r="C147" s="108"/>
      <c r="D147"/>
      <c r="E147"/>
      <c r="F147"/>
      <c r="G147"/>
      <c r="H147" s="243"/>
      <c r="I147"/>
      <c r="J147"/>
      <c r="K147"/>
      <c r="L147"/>
    </row>
    <row r="148" spans="1:12" ht="22.5" customHeight="1">
      <c r="A148"/>
      <c r="B148"/>
      <c r="C148" s="108"/>
      <c r="D148"/>
      <c r="E148"/>
      <c r="F148"/>
      <c r="G148"/>
      <c r="H148" s="243"/>
      <c r="I148"/>
      <c r="J148"/>
      <c r="K148"/>
      <c r="L148"/>
    </row>
    <row r="149" spans="1:12" ht="22.5" customHeight="1">
      <c r="A149"/>
      <c r="B149"/>
      <c r="C149" s="108"/>
      <c r="D149"/>
      <c r="E149"/>
      <c r="F149"/>
      <c r="G149"/>
      <c r="H149" s="243"/>
      <c r="I149"/>
      <c r="J149"/>
      <c r="K149"/>
      <c r="L149"/>
    </row>
    <row r="150" spans="1:12" ht="22.5" customHeight="1">
      <c r="A150"/>
      <c r="B150"/>
      <c r="C150" s="108"/>
      <c r="D150"/>
      <c r="E150"/>
      <c r="F150"/>
      <c r="G150"/>
      <c r="H150" s="243"/>
      <c r="I150"/>
      <c r="J150"/>
      <c r="K150"/>
      <c r="L150"/>
    </row>
    <row r="151" spans="1:12" ht="22.5" customHeight="1">
      <c r="A151" s="6"/>
      <c r="C151" s="108"/>
      <c r="D151"/>
      <c r="E151"/>
      <c r="F151"/>
      <c r="G151"/>
      <c r="H151" s="243"/>
      <c r="I151"/>
      <c r="J151"/>
      <c r="K151"/>
      <c r="L151"/>
    </row>
    <row r="152" spans="1:12" ht="22.5" customHeight="1">
      <c r="A152"/>
      <c r="B152"/>
      <c r="C152" s="108"/>
      <c r="D152"/>
      <c r="E152"/>
      <c r="F152"/>
      <c r="G152"/>
      <c r="H152" s="243"/>
      <c r="I152"/>
      <c r="J152"/>
      <c r="K152"/>
      <c r="L152"/>
    </row>
    <row r="153" spans="1:12" ht="22.5" customHeight="1">
      <c r="A153"/>
      <c r="B153"/>
      <c r="C153" s="108"/>
      <c r="D153"/>
      <c r="E153"/>
      <c r="F153"/>
      <c r="G153"/>
      <c r="H153" s="243"/>
      <c r="I153"/>
      <c r="J153"/>
      <c r="K153"/>
      <c r="L153"/>
    </row>
    <row r="154" spans="1:12" ht="22.5" customHeight="1">
      <c r="A154"/>
      <c r="B154"/>
      <c r="C154" s="108"/>
      <c r="D154"/>
      <c r="E154"/>
      <c r="F154"/>
      <c r="G154"/>
      <c r="H154" s="243"/>
      <c r="I154"/>
      <c r="J154"/>
      <c r="K154"/>
      <c r="L154"/>
    </row>
    <row r="155" spans="1:12" ht="22.5" customHeight="1">
      <c r="A155"/>
      <c r="B155"/>
      <c r="C155" s="108"/>
      <c r="D155"/>
      <c r="E155"/>
      <c r="F155"/>
      <c r="G155"/>
      <c r="H155" s="243"/>
      <c r="I155"/>
      <c r="J155"/>
      <c r="K155"/>
      <c r="L155"/>
    </row>
    <row r="156" spans="1:12" ht="22.5" customHeight="1">
      <c r="A156"/>
      <c r="B156"/>
      <c r="C156" s="1"/>
      <c r="D156" s="29"/>
      <c r="E156" s="10"/>
      <c r="F156"/>
      <c r="G156"/>
      <c r="H156" s="243"/>
      <c r="I156"/>
      <c r="J156"/>
      <c r="K156"/>
      <c r="L156"/>
    </row>
    <row r="157" spans="1:12" ht="22.5" customHeight="1">
      <c r="A157"/>
      <c r="B157"/>
      <c r="C157" s="108"/>
      <c r="D157"/>
      <c r="E157"/>
      <c r="F157"/>
      <c r="G157"/>
      <c r="H157" s="243"/>
      <c r="I157"/>
      <c r="J157"/>
      <c r="K157"/>
      <c r="L157"/>
    </row>
    <row r="158" spans="1:12" ht="22.5" customHeight="1">
      <c r="A158"/>
      <c r="B158"/>
      <c r="C158" s="108"/>
      <c r="D158"/>
      <c r="E158"/>
      <c r="F158"/>
      <c r="G158"/>
      <c r="H158" s="243"/>
      <c r="I158"/>
      <c r="J158"/>
      <c r="K158"/>
      <c r="L158"/>
    </row>
    <row r="159" spans="1:12" ht="22.5" customHeight="1">
      <c r="A159"/>
      <c r="B159"/>
      <c r="C159" s="108"/>
      <c r="D159"/>
      <c r="E159"/>
      <c r="F159"/>
      <c r="G159"/>
      <c r="H159" s="243"/>
      <c r="I159"/>
      <c r="J159"/>
      <c r="K159"/>
      <c r="L159"/>
    </row>
    <row r="160" spans="1:12" ht="22.5" customHeight="1">
      <c r="A160"/>
      <c r="B160"/>
      <c r="C160" s="108"/>
      <c r="D160"/>
      <c r="E160"/>
      <c r="F160"/>
      <c r="G160"/>
      <c r="H160" s="243"/>
      <c r="I160"/>
      <c r="J160"/>
      <c r="K160"/>
      <c r="L160"/>
    </row>
    <row r="161" spans="3:8" customFormat="1" ht="22.5" customHeight="1">
      <c r="C161" s="108"/>
      <c r="H161" s="243"/>
    </row>
    <row r="162" spans="3:8" customFormat="1" ht="22.5" customHeight="1">
      <c r="C162" s="108"/>
      <c r="H162" s="243"/>
    </row>
    <row r="163" spans="3:8" customFormat="1" ht="22.5" customHeight="1">
      <c r="C163" s="108"/>
      <c r="H163" s="243"/>
    </row>
    <row r="164" spans="3:8" customFormat="1" ht="22.5" customHeight="1">
      <c r="C164" s="108"/>
      <c r="H164" s="243"/>
    </row>
    <row r="165" spans="3:8" customFormat="1" ht="22.5" customHeight="1">
      <c r="C165" s="108"/>
      <c r="H165" s="243"/>
    </row>
    <row r="166" spans="3:8" customFormat="1" ht="22.5" customHeight="1">
      <c r="C166" s="108"/>
      <c r="H166" s="243"/>
    </row>
    <row r="167" spans="3:8" customFormat="1" ht="22.5" customHeight="1">
      <c r="C167" s="108"/>
      <c r="H167" s="243"/>
    </row>
    <row r="168" spans="3:8" customFormat="1" ht="22.5" customHeight="1">
      <c r="C168" s="108"/>
      <c r="H168" s="243"/>
    </row>
    <row r="169" spans="3:8" customFormat="1" ht="22.5" customHeight="1">
      <c r="C169" s="108"/>
      <c r="H169" s="243"/>
    </row>
    <row r="170" spans="3:8" customFormat="1" ht="22.5" customHeight="1">
      <c r="C170" s="108"/>
      <c r="H170" s="243"/>
    </row>
    <row r="171" spans="3:8" customFormat="1" ht="22.5" customHeight="1">
      <c r="C171" s="108"/>
      <c r="H171" s="243"/>
    </row>
    <row r="172" spans="3:8" customFormat="1" ht="22.5" customHeight="1">
      <c r="C172" s="108"/>
      <c r="H172" s="243"/>
    </row>
    <row r="173" spans="3:8" customFormat="1" ht="22.5" customHeight="1">
      <c r="C173" s="108"/>
      <c r="H173" s="243"/>
    </row>
    <row r="174" spans="3:8" customFormat="1" ht="22.5" customHeight="1">
      <c r="C174" s="108"/>
      <c r="H174" s="243"/>
    </row>
    <row r="175" spans="3:8" customFormat="1" ht="22.5" customHeight="1">
      <c r="C175" s="108"/>
      <c r="H175" s="243"/>
    </row>
    <row r="176" spans="3:8" customFormat="1" ht="22.5" customHeight="1">
      <c r="C176" s="108"/>
      <c r="H176" s="243"/>
    </row>
    <row r="177" spans="1:12" ht="22.5" customHeight="1">
      <c r="A177"/>
      <c r="B177"/>
      <c r="C177" s="108"/>
      <c r="D177"/>
      <c r="E177"/>
      <c r="F177"/>
      <c r="G177"/>
      <c r="H177" s="243"/>
      <c r="I177"/>
      <c r="J177"/>
      <c r="K177"/>
      <c r="L177"/>
    </row>
    <row r="178" spans="1:12" ht="22.5" customHeight="1">
      <c r="A178"/>
      <c r="B178"/>
      <c r="C178" s="108"/>
      <c r="D178"/>
      <c r="E178"/>
      <c r="F178"/>
      <c r="G178"/>
      <c r="H178" s="243"/>
      <c r="I178"/>
      <c r="J178"/>
      <c r="K178"/>
      <c r="L178"/>
    </row>
    <row r="179" spans="1:12" ht="22.5" customHeight="1">
      <c r="A179"/>
      <c r="B179"/>
      <c r="C179" s="108"/>
      <c r="D179"/>
      <c r="E179"/>
      <c r="F179"/>
      <c r="G179"/>
      <c r="H179" s="243"/>
      <c r="I179"/>
      <c r="J179"/>
      <c r="K179"/>
      <c r="L179"/>
    </row>
    <row r="180" spans="1:12" ht="22.5" customHeight="1">
      <c r="A180" s="6"/>
      <c r="C180" s="108"/>
      <c r="D180"/>
      <c r="E180"/>
      <c r="F180"/>
      <c r="G180"/>
      <c r="H180" s="243"/>
      <c r="I180"/>
      <c r="J180"/>
      <c r="K180"/>
      <c r="L180"/>
    </row>
    <row r="181" spans="1:12" ht="22.5" customHeight="1">
      <c r="A181"/>
      <c r="B181"/>
      <c r="C181" s="108"/>
      <c r="D181"/>
      <c r="E181"/>
      <c r="F181"/>
      <c r="G181"/>
      <c r="H181" s="243"/>
      <c r="I181"/>
      <c r="J181"/>
      <c r="K181"/>
      <c r="L181"/>
    </row>
    <row r="182" spans="1:12" ht="22.5" customHeight="1">
      <c r="A182"/>
      <c r="B182"/>
      <c r="C182" s="108"/>
      <c r="D182"/>
      <c r="E182"/>
      <c r="F182"/>
      <c r="G182"/>
      <c r="H182" s="243"/>
      <c r="I182"/>
      <c r="J182"/>
      <c r="K182"/>
      <c r="L182"/>
    </row>
    <row r="183" spans="1:12" ht="22.5" customHeight="1">
      <c r="A183"/>
      <c r="B183"/>
      <c r="C183" s="108"/>
      <c r="D183"/>
      <c r="E183"/>
      <c r="F183"/>
      <c r="G183"/>
      <c r="H183" s="243"/>
      <c r="I183"/>
      <c r="J183"/>
      <c r="K183"/>
      <c r="L183"/>
    </row>
    <row r="184" spans="1:12" ht="22.5" customHeight="1">
      <c r="A184"/>
      <c r="B184"/>
      <c r="C184" s="108"/>
      <c r="D184"/>
      <c r="E184"/>
      <c r="F184"/>
      <c r="G184"/>
      <c r="H184" s="243"/>
      <c r="I184"/>
      <c r="J184"/>
      <c r="K184"/>
      <c r="L184"/>
    </row>
    <row r="185" spans="1:12" ht="22.5" customHeight="1">
      <c r="A185" s="234"/>
      <c r="B185" s="234"/>
      <c r="C185" s="1"/>
      <c r="D185" s="29"/>
      <c r="E185" s="10"/>
      <c r="F185"/>
      <c r="G185"/>
      <c r="H185" s="243"/>
      <c r="I185"/>
      <c r="J185"/>
      <c r="K185"/>
      <c r="L185"/>
    </row>
    <row r="186" spans="1:12" ht="22.5" customHeight="1">
      <c r="A186" s="234"/>
      <c r="B186" s="234"/>
      <c r="C186" s="108"/>
      <c r="D186"/>
      <c r="E186"/>
      <c r="F186"/>
      <c r="G186"/>
      <c r="H186" s="243"/>
      <c r="I186"/>
      <c r="J186"/>
      <c r="K186"/>
      <c r="L186"/>
    </row>
    <row r="187" spans="1:12" ht="22.5" customHeight="1">
      <c r="A187" s="234"/>
      <c r="B187" s="234"/>
      <c r="C187" s="108"/>
      <c r="D187"/>
      <c r="E187"/>
      <c r="F187"/>
      <c r="G187"/>
      <c r="H187" s="243"/>
      <c r="I187"/>
      <c r="J187"/>
      <c r="K187"/>
      <c r="L187"/>
    </row>
    <row r="188" spans="1:12" ht="22.5" customHeight="1">
      <c r="A188"/>
      <c r="B188"/>
      <c r="C188" s="108"/>
      <c r="D188"/>
      <c r="E188"/>
      <c r="F188"/>
      <c r="G188"/>
      <c r="H188" s="243"/>
      <c r="I188"/>
      <c r="J188"/>
      <c r="K188"/>
      <c r="L188"/>
    </row>
    <row r="189" spans="1:12" ht="22.5" customHeight="1">
      <c r="A189"/>
      <c r="B189"/>
      <c r="C189" s="108"/>
      <c r="D189"/>
      <c r="E189"/>
      <c r="F189"/>
      <c r="G189"/>
      <c r="H189" s="243"/>
      <c r="I189"/>
      <c r="J189"/>
      <c r="K189"/>
      <c r="L189"/>
    </row>
    <row r="190" spans="1:12" ht="22.5" customHeight="1">
      <c r="A190"/>
      <c r="B190"/>
      <c r="C190" s="263"/>
      <c r="D190" s="234"/>
      <c r="E190" s="234"/>
      <c r="F190" s="234"/>
      <c r="G190" s="234"/>
      <c r="H190" s="246"/>
      <c r="I190" s="234"/>
      <c r="J190" s="234"/>
      <c r="K190" s="234"/>
      <c r="L190" s="234"/>
    </row>
    <row r="191" spans="1:12" ht="22.5" customHeight="1">
      <c r="A191"/>
      <c r="B191"/>
      <c r="C191" s="263"/>
      <c r="D191" s="234"/>
      <c r="E191" s="234"/>
      <c r="F191" s="234"/>
      <c r="G191" s="234"/>
      <c r="H191" s="246"/>
      <c r="I191" s="234"/>
      <c r="J191" s="234"/>
      <c r="K191" s="234"/>
      <c r="L191" s="234"/>
    </row>
    <row r="192" spans="1:12" s="234" customFormat="1" ht="22.5" customHeight="1">
      <c r="A192"/>
      <c r="B192"/>
      <c r="C192" s="263"/>
      <c r="H192" s="246"/>
    </row>
    <row r="193" spans="1:12" s="234" customFormat="1" ht="22.5" customHeight="1">
      <c r="A193"/>
      <c r="B193"/>
      <c r="C193" s="108"/>
      <c r="D193"/>
      <c r="E193"/>
      <c r="F193"/>
      <c r="G193"/>
      <c r="H193" s="243"/>
      <c r="I193"/>
      <c r="J193"/>
      <c r="K193"/>
      <c r="L193"/>
    </row>
    <row r="194" spans="1:12" s="234" customFormat="1" ht="22.5" customHeight="1">
      <c r="A194"/>
      <c r="B194"/>
      <c r="C194" s="108"/>
      <c r="D194"/>
      <c r="E194"/>
      <c r="F194"/>
      <c r="G194"/>
      <c r="H194" s="243"/>
      <c r="I194"/>
      <c r="J194"/>
      <c r="K194"/>
      <c r="L194"/>
    </row>
    <row r="195" spans="1:12" ht="22.5" customHeight="1">
      <c r="A195"/>
      <c r="B195"/>
      <c r="C195" s="108"/>
      <c r="D195"/>
      <c r="E195"/>
      <c r="F195"/>
      <c r="G195"/>
      <c r="H195" s="243"/>
      <c r="I195"/>
      <c r="J195"/>
      <c r="K195"/>
      <c r="L195"/>
    </row>
    <row r="196" spans="1:12" ht="22.5" customHeight="1">
      <c r="A196"/>
      <c r="B196"/>
      <c r="C196" s="108"/>
      <c r="D196"/>
      <c r="E196"/>
      <c r="F196"/>
      <c r="G196"/>
      <c r="H196" s="243"/>
      <c r="I196"/>
      <c r="J196"/>
      <c r="K196"/>
      <c r="L196"/>
    </row>
    <row r="197" spans="1:12" ht="22.5" customHeight="1">
      <c r="A197"/>
      <c r="B197"/>
      <c r="C197" s="108"/>
      <c r="D197"/>
      <c r="E197"/>
      <c r="F197"/>
      <c r="G197"/>
      <c r="H197" s="243"/>
      <c r="I197"/>
      <c r="J197"/>
      <c r="K197"/>
      <c r="L197"/>
    </row>
    <row r="198" spans="1:12" ht="22.5" customHeight="1">
      <c r="A198"/>
      <c r="B198"/>
      <c r="C198" s="108"/>
      <c r="D198"/>
      <c r="E198"/>
      <c r="F198"/>
      <c r="G198"/>
      <c r="H198" s="243"/>
      <c r="I198"/>
      <c r="J198"/>
      <c r="K198"/>
      <c r="L198"/>
    </row>
    <row r="199" spans="1:12" ht="22.5" customHeight="1">
      <c r="A199"/>
      <c r="B199"/>
      <c r="C199" s="108"/>
      <c r="D199"/>
      <c r="E199"/>
      <c r="F199"/>
      <c r="G199"/>
      <c r="H199" s="243"/>
      <c r="I199"/>
      <c r="J199"/>
      <c r="K199"/>
      <c r="L199"/>
    </row>
    <row r="200" spans="1:12" ht="22.5" customHeight="1">
      <c r="A200" s="6"/>
      <c r="C200" s="108"/>
      <c r="D200"/>
      <c r="E200"/>
      <c r="F200"/>
      <c r="G200"/>
      <c r="H200" s="243"/>
      <c r="I200"/>
      <c r="J200"/>
      <c r="K200"/>
      <c r="L200"/>
    </row>
    <row r="201" spans="1:12" ht="22.5" customHeight="1">
      <c r="A201"/>
      <c r="B201"/>
      <c r="C201" s="108"/>
      <c r="D201"/>
      <c r="E201"/>
      <c r="F201"/>
      <c r="G201"/>
      <c r="H201" s="243"/>
      <c r="I201"/>
      <c r="J201"/>
      <c r="K201"/>
      <c r="L201"/>
    </row>
    <row r="202" spans="1:12" ht="22.5" customHeight="1">
      <c r="A202"/>
      <c r="B202"/>
      <c r="C202" s="108"/>
      <c r="D202"/>
      <c r="E202"/>
      <c r="F202"/>
      <c r="G202"/>
      <c r="H202" s="243"/>
      <c r="I202"/>
      <c r="J202"/>
      <c r="K202"/>
      <c r="L202"/>
    </row>
    <row r="203" spans="1:12" ht="22.5" customHeight="1">
      <c r="A203"/>
      <c r="B203"/>
      <c r="C203" s="108"/>
      <c r="D203"/>
      <c r="E203"/>
      <c r="F203"/>
      <c r="G203"/>
      <c r="H203" s="243"/>
      <c r="I203"/>
      <c r="J203"/>
      <c r="K203"/>
      <c r="L203"/>
    </row>
    <row r="204" spans="1:12" ht="22.5" customHeight="1">
      <c r="A204"/>
      <c r="B204"/>
      <c r="C204" s="108"/>
      <c r="D204"/>
      <c r="E204"/>
      <c r="F204"/>
      <c r="G204"/>
      <c r="H204" s="243"/>
      <c r="I204"/>
      <c r="J204"/>
      <c r="K204"/>
      <c r="L204"/>
    </row>
    <row r="205" spans="1:12" ht="22.5" customHeight="1">
      <c r="A205"/>
      <c r="B205"/>
      <c r="C205" s="1"/>
      <c r="D205" s="29"/>
      <c r="E205" s="10"/>
      <c r="F205"/>
      <c r="G205"/>
      <c r="H205" s="243"/>
      <c r="I205"/>
      <c r="J205"/>
      <c r="K205"/>
      <c r="L205"/>
    </row>
    <row r="206" spans="1:12" ht="22.5" customHeight="1">
      <c r="A206"/>
      <c r="B206"/>
      <c r="C206" s="108"/>
      <c r="D206"/>
      <c r="E206"/>
      <c r="F206"/>
      <c r="G206"/>
      <c r="H206" s="243"/>
      <c r="I206"/>
      <c r="J206"/>
      <c r="K206"/>
      <c r="L206"/>
    </row>
    <row r="207" spans="1:12" ht="22.5" customHeight="1">
      <c r="A207"/>
      <c r="B207"/>
      <c r="C207" s="108"/>
      <c r="D207"/>
      <c r="E207"/>
      <c r="F207"/>
      <c r="G207"/>
      <c r="H207" s="243"/>
      <c r="I207"/>
      <c r="J207"/>
      <c r="K207"/>
      <c r="L207"/>
    </row>
    <row r="208" spans="1:12" ht="22.5" customHeight="1">
      <c r="A208"/>
      <c r="B208"/>
      <c r="C208" s="108"/>
      <c r="D208"/>
      <c r="E208"/>
      <c r="F208"/>
      <c r="G208"/>
      <c r="H208" s="243"/>
      <c r="I208"/>
      <c r="J208"/>
      <c r="K208"/>
      <c r="L208"/>
    </row>
    <row r="209" spans="1:12" ht="22.5" customHeight="1">
      <c r="A209"/>
      <c r="B209"/>
      <c r="C209" s="108"/>
      <c r="D209"/>
      <c r="E209"/>
      <c r="F209"/>
      <c r="G209"/>
      <c r="H209" s="243"/>
      <c r="I209"/>
      <c r="J209"/>
      <c r="K209"/>
      <c r="L209"/>
    </row>
    <row r="210" spans="1:12" ht="22.5" customHeight="1">
      <c r="A210"/>
      <c r="B210"/>
      <c r="C210" s="108"/>
      <c r="D210"/>
      <c r="E210"/>
      <c r="F210"/>
      <c r="G210"/>
      <c r="H210" s="243"/>
      <c r="I210"/>
      <c r="J210"/>
      <c r="K210"/>
      <c r="L210"/>
    </row>
    <row r="211" spans="1:12" ht="22.5" customHeight="1">
      <c r="A211"/>
      <c r="B211"/>
      <c r="C211" s="108"/>
      <c r="D211"/>
      <c r="E211"/>
      <c r="F211"/>
      <c r="G211"/>
      <c r="H211" s="243"/>
      <c r="I211"/>
      <c r="J211"/>
      <c r="K211"/>
      <c r="L211"/>
    </row>
    <row r="212" spans="1:12" ht="22.5" customHeight="1">
      <c r="A212" s="6"/>
      <c r="C212" s="108"/>
      <c r="D212"/>
      <c r="E212"/>
      <c r="F212"/>
      <c r="G212"/>
      <c r="H212" s="243"/>
      <c r="I212"/>
      <c r="J212"/>
      <c r="K212"/>
      <c r="L212"/>
    </row>
    <row r="213" spans="1:12" ht="22.5" customHeight="1">
      <c r="A213"/>
      <c r="B213"/>
      <c r="C213" s="108"/>
      <c r="D213"/>
      <c r="E213"/>
      <c r="F213"/>
      <c r="G213"/>
      <c r="H213" s="243"/>
      <c r="I213"/>
      <c r="J213"/>
      <c r="K213"/>
      <c r="L213"/>
    </row>
    <row r="214" spans="1:12" ht="22.5" customHeight="1">
      <c r="A214"/>
      <c r="B214"/>
      <c r="C214" s="108"/>
      <c r="D214"/>
      <c r="E214"/>
      <c r="F214"/>
      <c r="G214"/>
      <c r="H214" s="243"/>
      <c r="I214"/>
      <c r="J214"/>
      <c r="K214"/>
      <c r="L214"/>
    </row>
    <row r="215" spans="1:12" ht="22.5" customHeight="1">
      <c r="A215"/>
      <c r="B215"/>
      <c r="C215" s="108"/>
      <c r="D215"/>
      <c r="E215"/>
      <c r="F215"/>
      <c r="G215"/>
      <c r="H215" s="243"/>
      <c r="I215"/>
      <c r="J215"/>
      <c r="K215"/>
      <c r="L215"/>
    </row>
    <row r="216" spans="1:12" ht="22.5" customHeight="1">
      <c r="A216"/>
      <c r="B216"/>
      <c r="C216" s="108"/>
      <c r="D216"/>
      <c r="E216"/>
      <c r="F216"/>
      <c r="G216"/>
      <c r="H216" s="243"/>
      <c r="I216"/>
      <c r="J216"/>
      <c r="K216"/>
      <c r="L216"/>
    </row>
    <row r="217" spans="1:12" ht="22.5" customHeight="1">
      <c r="A217"/>
      <c r="B217"/>
      <c r="C217" s="1"/>
      <c r="D217" s="29"/>
      <c r="E217" s="10"/>
      <c r="F217"/>
      <c r="G217"/>
      <c r="H217" s="243"/>
      <c r="I217"/>
      <c r="J217"/>
      <c r="K217"/>
      <c r="L217"/>
    </row>
    <row r="218" spans="1:12" ht="22.5" customHeight="1">
      <c r="A218"/>
      <c r="B218"/>
      <c r="C218" s="108"/>
      <c r="D218"/>
      <c r="E218"/>
      <c r="F218"/>
      <c r="G218"/>
      <c r="H218" s="243"/>
      <c r="I218"/>
      <c r="J218"/>
      <c r="K218"/>
      <c r="L218"/>
    </row>
    <row r="219" spans="1:12" ht="22.5" customHeight="1">
      <c r="A219"/>
      <c r="B219"/>
      <c r="C219" s="108"/>
      <c r="D219"/>
      <c r="E219"/>
      <c r="F219"/>
      <c r="G219"/>
      <c r="H219" s="243"/>
      <c r="I219"/>
      <c r="J219"/>
      <c r="K219"/>
      <c r="L219"/>
    </row>
    <row r="220" spans="1:12" ht="22.5" customHeight="1">
      <c r="A220"/>
      <c r="B220"/>
      <c r="C220" s="108"/>
      <c r="D220"/>
      <c r="E220"/>
      <c r="F220"/>
      <c r="G220"/>
      <c r="H220" s="243"/>
      <c r="I220"/>
      <c r="J220"/>
      <c r="K220"/>
      <c r="L220"/>
    </row>
    <row r="221" spans="1:12" ht="22.5" customHeight="1">
      <c r="A221"/>
      <c r="B221"/>
      <c r="C221" s="108"/>
      <c r="D221"/>
      <c r="E221"/>
      <c r="F221"/>
      <c r="G221"/>
      <c r="H221" s="243"/>
      <c r="I221"/>
      <c r="J221"/>
      <c r="K221"/>
      <c r="L221"/>
    </row>
    <row r="222" spans="1:12" ht="22.5" customHeight="1">
      <c r="A222" s="92"/>
      <c r="B222" s="92"/>
      <c r="C222" s="108"/>
      <c r="D222"/>
      <c r="E222"/>
      <c r="F222"/>
      <c r="G222"/>
      <c r="H222" s="243"/>
      <c r="I222"/>
      <c r="J222"/>
      <c r="K222"/>
      <c r="L222"/>
    </row>
    <row r="223" spans="1:12" ht="22.5" customHeight="1">
      <c r="A223"/>
      <c r="B223"/>
      <c r="C223" s="108"/>
      <c r="D223"/>
      <c r="E223"/>
      <c r="F223"/>
      <c r="G223"/>
      <c r="H223" s="243"/>
      <c r="I223"/>
      <c r="J223"/>
      <c r="K223"/>
      <c r="L223"/>
    </row>
    <row r="224" spans="1:12" ht="22.5" customHeight="1">
      <c r="A224"/>
      <c r="B224"/>
      <c r="C224" s="108"/>
      <c r="D224"/>
      <c r="E224"/>
      <c r="F224"/>
      <c r="G224"/>
      <c r="H224" s="243"/>
      <c r="I224"/>
      <c r="J224"/>
      <c r="K224"/>
      <c r="L224"/>
    </row>
    <row r="225" spans="1:12" ht="22.5" customHeight="1">
      <c r="A225"/>
      <c r="B225"/>
      <c r="C225" s="108"/>
      <c r="D225"/>
      <c r="E225"/>
      <c r="F225"/>
      <c r="G225"/>
      <c r="H225" s="243"/>
      <c r="I225"/>
      <c r="J225"/>
      <c r="K225"/>
      <c r="L225"/>
    </row>
    <row r="226" spans="1:12" ht="22.5" customHeight="1">
      <c r="A226"/>
      <c r="B226"/>
      <c r="C226" s="108"/>
      <c r="D226"/>
      <c r="E226"/>
      <c r="F226"/>
      <c r="G226"/>
      <c r="H226" s="243"/>
      <c r="I226"/>
      <c r="J226"/>
      <c r="K226"/>
      <c r="L226"/>
    </row>
    <row r="227" spans="1:12" ht="22.5" customHeight="1">
      <c r="A227"/>
      <c r="B227"/>
      <c r="C227" s="261"/>
      <c r="D227" s="92"/>
      <c r="E227" s="92"/>
      <c r="F227" s="92"/>
      <c r="G227" s="92"/>
      <c r="H227" s="244"/>
      <c r="I227" s="92"/>
      <c r="J227" s="92"/>
      <c r="K227" s="92"/>
      <c r="L227" s="92"/>
    </row>
    <row r="228" spans="1:12" ht="22.5" customHeight="1">
      <c r="A228" s="6"/>
      <c r="C228" s="108"/>
      <c r="D228"/>
      <c r="E228"/>
      <c r="F228"/>
      <c r="G228"/>
      <c r="H228" s="243"/>
      <c r="I228"/>
      <c r="J228"/>
      <c r="K228"/>
      <c r="L228"/>
    </row>
    <row r="229" spans="1:12" s="92" customFormat="1" ht="22.5" customHeight="1">
      <c r="A229"/>
      <c r="B229"/>
      <c r="C229" s="108"/>
      <c r="D229"/>
      <c r="E229"/>
      <c r="F229"/>
      <c r="G229"/>
      <c r="H229" s="243"/>
      <c r="I229"/>
      <c r="J229"/>
      <c r="K229"/>
      <c r="L229"/>
    </row>
    <row r="230" spans="1:12" ht="22.5" customHeight="1">
      <c r="A230"/>
      <c r="B230"/>
      <c r="C230" s="108"/>
      <c r="D230"/>
      <c r="E230"/>
      <c r="F230"/>
      <c r="G230"/>
      <c r="H230" s="243"/>
      <c r="I230"/>
      <c r="J230"/>
      <c r="K230"/>
      <c r="L230"/>
    </row>
    <row r="231" spans="1:12" ht="22.5" customHeight="1">
      <c r="A231" s="92"/>
      <c r="B231" s="92"/>
      <c r="C231" s="108"/>
      <c r="D231"/>
      <c r="E231"/>
      <c r="F231"/>
      <c r="G231"/>
      <c r="H231" s="243"/>
      <c r="I231"/>
      <c r="J231"/>
      <c r="K231"/>
      <c r="L231"/>
    </row>
    <row r="232" spans="1:12" ht="22.5" customHeight="1">
      <c r="A232"/>
      <c r="B232"/>
      <c r="C232" s="108"/>
      <c r="D232"/>
      <c r="E232"/>
      <c r="F232"/>
      <c r="G232"/>
      <c r="H232" s="243"/>
      <c r="I232"/>
      <c r="J232"/>
      <c r="K232"/>
      <c r="L232"/>
    </row>
    <row r="233" spans="1:12" ht="22.5" customHeight="1">
      <c r="A233" s="92"/>
      <c r="B233" s="92"/>
      <c r="C233" s="1"/>
      <c r="D233" s="29"/>
      <c r="E233" s="10"/>
      <c r="F233"/>
      <c r="G233"/>
      <c r="H233" s="243"/>
      <c r="I233"/>
      <c r="J233"/>
      <c r="K233"/>
      <c r="L233"/>
    </row>
    <row r="234" spans="1:12" ht="22.5" customHeight="1">
      <c r="A234" s="92"/>
      <c r="B234" s="92"/>
      <c r="C234" s="108"/>
      <c r="D234"/>
      <c r="E234"/>
      <c r="F234"/>
      <c r="G234"/>
      <c r="H234" s="243"/>
      <c r="I234"/>
      <c r="J234"/>
      <c r="K234"/>
      <c r="L234"/>
    </row>
    <row r="235" spans="1:12" ht="22.5" customHeight="1">
      <c r="A235"/>
      <c r="B235"/>
      <c r="C235" s="108"/>
      <c r="D235"/>
      <c r="E235"/>
      <c r="F235"/>
      <c r="G235"/>
      <c r="H235" s="243"/>
      <c r="I235"/>
      <c r="J235"/>
      <c r="K235"/>
      <c r="L235"/>
    </row>
    <row r="236" spans="1:12" ht="22.5" customHeight="1">
      <c r="A236"/>
      <c r="B236"/>
      <c r="C236" s="261"/>
      <c r="D236" s="92"/>
      <c r="E236" s="92"/>
      <c r="F236" s="92"/>
      <c r="G236" s="92"/>
      <c r="H236" s="244"/>
      <c r="I236" s="92"/>
      <c r="J236" s="92"/>
      <c r="K236" s="92"/>
      <c r="L236" s="92"/>
    </row>
    <row r="237" spans="1:12" ht="22.5" customHeight="1">
      <c r="A237"/>
      <c r="B237"/>
      <c r="C237" s="108"/>
      <c r="D237"/>
      <c r="E237"/>
      <c r="F237"/>
      <c r="G237"/>
      <c r="H237" s="243"/>
      <c r="I237"/>
      <c r="J237"/>
      <c r="K237"/>
      <c r="L237"/>
    </row>
    <row r="238" spans="1:12" s="92" customFormat="1" ht="22.5" customHeight="1">
      <c r="A238" s="6"/>
      <c r="B238" s="1"/>
      <c r="C238" s="261"/>
      <c r="H238" s="244"/>
    </row>
    <row r="239" spans="1:12" ht="22.5" customHeight="1">
      <c r="A239"/>
      <c r="B239"/>
      <c r="C239" s="261"/>
      <c r="D239" s="92"/>
      <c r="E239" s="92"/>
      <c r="F239" s="92"/>
      <c r="G239" s="92"/>
      <c r="H239" s="244"/>
      <c r="I239" s="92"/>
      <c r="J239" s="92"/>
      <c r="K239" s="92"/>
      <c r="L239" s="92"/>
    </row>
    <row r="240" spans="1:12" s="92" customFormat="1" ht="22.5" customHeight="1">
      <c r="A240"/>
      <c r="B240"/>
      <c r="C240" s="108"/>
      <c r="D240"/>
      <c r="E240"/>
      <c r="F240"/>
      <c r="G240"/>
      <c r="H240" s="243"/>
      <c r="I240"/>
      <c r="J240"/>
      <c r="K240"/>
      <c r="L240"/>
    </row>
    <row r="241" spans="1:12" s="92" customFormat="1" ht="22.5" customHeight="1">
      <c r="A241"/>
      <c r="B241"/>
      <c r="C241" s="108"/>
      <c r="D241"/>
      <c r="E241"/>
      <c r="F241"/>
      <c r="G241"/>
      <c r="H241" s="243"/>
      <c r="I241"/>
      <c r="J241"/>
      <c r="K241"/>
      <c r="L241"/>
    </row>
    <row r="242" spans="1:12" ht="22.5" customHeight="1">
      <c r="A242"/>
      <c r="B242"/>
      <c r="C242" s="108"/>
      <c r="D242"/>
      <c r="E242"/>
      <c r="F242"/>
      <c r="G242"/>
      <c r="H242" s="243"/>
      <c r="I242"/>
      <c r="J242"/>
      <c r="K242"/>
      <c r="L242"/>
    </row>
    <row r="243" spans="1:12" ht="22.5" customHeight="1">
      <c r="A243"/>
      <c r="B243"/>
      <c r="C243" s="1"/>
      <c r="D243" s="29"/>
      <c r="E243" s="10"/>
      <c r="F243"/>
      <c r="G243"/>
      <c r="H243" s="243"/>
      <c r="I243"/>
      <c r="J243"/>
      <c r="K243"/>
      <c r="L243"/>
    </row>
    <row r="244" spans="1:12" ht="22.5" customHeight="1">
      <c r="A244"/>
      <c r="B244"/>
      <c r="C244" s="108"/>
      <c r="D244"/>
      <c r="E244"/>
      <c r="F244"/>
      <c r="G244"/>
      <c r="H244" s="243"/>
      <c r="I244"/>
      <c r="J244"/>
      <c r="K244"/>
      <c r="L244"/>
    </row>
    <row r="245" spans="1:12" ht="22.5" customHeight="1">
      <c r="A245"/>
      <c r="B245"/>
      <c r="C245" s="108"/>
      <c r="D245"/>
      <c r="E245"/>
      <c r="F245"/>
      <c r="G245"/>
      <c r="H245" s="243"/>
      <c r="I245"/>
      <c r="J245"/>
      <c r="K245"/>
      <c r="L245"/>
    </row>
    <row r="246" spans="1:12" ht="22.5" customHeight="1">
      <c r="A246"/>
      <c r="B246"/>
      <c r="C246" s="108"/>
      <c r="D246"/>
      <c r="E246"/>
      <c r="F246"/>
      <c r="G246"/>
      <c r="H246" s="243"/>
      <c r="I246"/>
      <c r="J246"/>
      <c r="K246"/>
      <c r="L246"/>
    </row>
    <row r="247" spans="1:12" ht="22.5" customHeight="1">
      <c r="A247"/>
      <c r="B247"/>
      <c r="C247" s="108"/>
      <c r="D247"/>
      <c r="E247"/>
      <c r="F247"/>
      <c r="G247"/>
      <c r="H247" s="243"/>
      <c r="I247"/>
      <c r="J247"/>
      <c r="K247"/>
      <c r="L247"/>
    </row>
    <row r="248" spans="1:12" ht="22.5" customHeight="1">
      <c r="A248"/>
      <c r="B248"/>
      <c r="C248" s="108"/>
      <c r="D248"/>
      <c r="E248"/>
      <c r="F248"/>
      <c r="G248"/>
      <c r="H248" s="243"/>
      <c r="I248"/>
      <c r="J248"/>
      <c r="K248"/>
      <c r="L248"/>
    </row>
    <row r="249" spans="1:12" ht="22.5" customHeight="1">
      <c r="A249"/>
      <c r="B249"/>
      <c r="C249" s="108"/>
      <c r="D249"/>
      <c r="E249"/>
      <c r="F249"/>
      <c r="G249"/>
      <c r="H249" s="243"/>
      <c r="I249"/>
      <c r="J249"/>
      <c r="K249"/>
      <c r="L249"/>
    </row>
    <row r="250" spans="1:12" ht="22.5" customHeight="1">
      <c r="A250"/>
      <c r="B250"/>
      <c r="C250" s="108"/>
      <c r="D250"/>
      <c r="E250"/>
      <c r="F250"/>
      <c r="G250"/>
      <c r="H250" s="243"/>
      <c r="I250"/>
      <c r="J250"/>
      <c r="K250"/>
      <c r="L250"/>
    </row>
    <row r="251" spans="1:12" ht="22.5" customHeight="1">
      <c r="A251"/>
      <c r="B251"/>
      <c r="C251" s="108"/>
      <c r="D251"/>
      <c r="E251"/>
      <c r="F251"/>
      <c r="G251"/>
      <c r="H251" s="243"/>
      <c r="I251"/>
      <c r="J251"/>
      <c r="K251"/>
      <c r="L251"/>
    </row>
    <row r="252" spans="1:12" ht="22.5" customHeight="1">
      <c r="A252"/>
      <c r="B252"/>
      <c r="C252" s="108"/>
      <c r="D252"/>
      <c r="E252"/>
      <c r="F252"/>
      <c r="G252"/>
      <c r="H252" s="243"/>
      <c r="I252"/>
      <c r="J252"/>
      <c r="K252"/>
      <c r="L252"/>
    </row>
    <row r="253" spans="1:12" ht="22.5" customHeight="1">
      <c r="A253"/>
      <c r="B253"/>
      <c r="C253" s="108"/>
      <c r="D253"/>
      <c r="E253"/>
      <c r="F253"/>
      <c r="G253"/>
      <c r="H253" s="243"/>
      <c r="I253"/>
      <c r="J253"/>
      <c r="K253"/>
      <c r="L253"/>
    </row>
    <row r="254" spans="1:12" ht="22.5" customHeight="1">
      <c r="A254" s="6"/>
      <c r="C254" s="108"/>
      <c r="D254"/>
      <c r="E254"/>
      <c r="F254"/>
      <c r="G254"/>
      <c r="H254" s="243"/>
      <c r="I254"/>
      <c r="J254"/>
      <c r="K254"/>
      <c r="L254"/>
    </row>
    <row r="255" spans="1:12" ht="22.5" customHeight="1">
      <c r="A255"/>
      <c r="B255"/>
      <c r="C255" s="108"/>
      <c r="D255"/>
      <c r="E255"/>
      <c r="F255"/>
      <c r="G255"/>
      <c r="H255" s="243"/>
      <c r="I255"/>
      <c r="J255"/>
      <c r="K255"/>
      <c r="L255"/>
    </row>
    <row r="256" spans="1:12" ht="22.5" customHeight="1">
      <c r="A256"/>
      <c r="B256"/>
      <c r="C256" s="108"/>
      <c r="D256"/>
      <c r="E256"/>
      <c r="F256"/>
      <c r="G256"/>
      <c r="H256" s="243"/>
      <c r="I256"/>
      <c r="J256"/>
      <c r="K256"/>
      <c r="L256"/>
    </row>
    <row r="257" spans="1:12" ht="22.5" customHeight="1">
      <c r="A257"/>
      <c r="B257"/>
      <c r="C257" s="108"/>
      <c r="D257"/>
      <c r="E257"/>
      <c r="F257"/>
      <c r="G257"/>
      <c r="H257" s="243"/>
      <c r="I257"/>
      <c r="J257"/>
      <c r="K257"/>
      <c r="L257"/>
    </row>
    <row r="258" spans="1:12" ht="22.5" customHeight="1">
      <c r="A258"/>
      <c r="B258"/>
      <c r="C258" s="108"/>
      <c r="D258"/>
      <c r="E258"/>
      <c r="F258"/>
      <c r="G258"/>
      <c r="H258" s="243"/>
      <c r="I258"/>
      <c r="J258"/>
      <c r="K258"/>
      <c r="L258"/>
    </row>
    <row r="259" spans="1:12" ht="22.5" customHeight="1">
      <c r="A259"/>
      <c r="B259"/>
      <c r="C259" s="1"/>
      <c r="D259" s="29"/>
      <c r="E259" s="10"/>
      <c r="F259"/>
      <c r="G259"/>
      <c r="H259" s="243"/>
      <c r="I259"/>
      <c r="J259"/>
      <c r="K259"/>
      <c r="L259"/>
    </row>
    <row r="260" spans="1:12" ht="22.5" customHeight="1">
      <c r="A260"/>
      <c r="B260"/>
      <c r="C260" s="108"/>
      <c r="D260"/>
      <c r="E260"/>
      <c r="F260"/>
      <c r="G260"/>
      <c r="H260" s="243"/>
      <c r="I260"/>
      <c r="J260"/>
      <c r="K260"/>
      <c r="L260"/>
    </row>
    <row r="261" spans="1:12" ht="22.5" customHeight="1">
      <c r="A261"/>
      <c r="B261"/>
      <c r="C261" s="108"/>
      <c r="D261"/>
      <c r="E261"/>
      <c r="F261"/>
      <c r="G261"/>
      <c r="H261" s="243"/>
      <c r="I261"/>
      <c r="J261"/>
      <c r="K261"/>
      <c r="L261"/>
    </row>
    <row r="262" spans="1:12" ht="22.5" customHeight="1">
      <c r="A262"/>
      <c r="B262"/>
      <c r="C262" s="108"/>
      <c r="D262"/>
      <c r="E262"/>
      <c r="F262"/>
      <c r="G262"/>
      <c r="H262" s="243"/>
      <c r="I262"/>
      <c r="J262"/>
      <c r="K262"/>
      <c r="L262"/>
    </row>
    <row r="263" spans="1:12" ht="22.5" customHeight="1">
      <c r="A263"/>
      <c r="B263"/>
      <c r="C263" s="108"/>
      <c r="D263"/>
      <c r="E263"/>
      <c r="F263"/>
      <c r="G263"/>
      <c r="H263" s="243"/>
      <c r="I263"/>
      <c r="J263"/>
      <c r="K263"/>
      <c r="L263"/>
    </row>
    <row r="264" spans="1:12" ht="22.5" customHeight="1">
      <c r="A264"/>
      <c r="B264"/>
      <c r="C264" s="108"/>
      <c r="D264"/>
      <c r="E264"/>
      <c r="F264"/>
      <c r="G264"/>
      <c r="H264" s="243"/>
      <c r="I264"/>
      <c r="J264"/>
      <c r="K264"/>
      <c r="L264"/>
    </row>
    <row r="265" spans="1:12" ht="22.5" customHeight="1">
      <c r="A265"/>
      <c r="B265"/>
      <c r="C265" s="108"/>
      <c r="D265"/>
      <c r="E265"/>
      <c r="F265"/>
      <c r="G265"/>
      <c r="H265" s="243"/>
      <c r="I265"/>
      <c r="J265"/>
      <c r="K265"/>
      <c r="L265"/>
    </row>
    <row r="266" spans="1:12" ht="22.5" customHeight="1">
      <c r="A266"/>
      <c r="B266"/>
      <c r="C266" s="108"/>
      <c r="D266"/>
      <c r="E266"/>
      <c r="F266"/>
      <c r="G266"/>
      <c r="H266" s="243"/>
      <c r="I266"/>
      <c r="J266"/>
      <c r="K266"/>
      <c r="L266"/>
    </row>
    <row r="267" spans="1:12" ht="22.5" customHeight="1">
      <c r="A267"/>
      <c r="B267"/>
      <c r="C267" s="108"/>
      <c r="D267"/>
      <c r="E267"/>
      <c r="F267"/>
      <c r="G267"/>
      <c r="H267" s="243"/>
      <c r="I267"/>
      <c r="J267"/>
      <c r="K267"/>
      <c r="L267"/>
    </row>
    <row r="268" spans="1:12" ht="22.5" customHeight="1">
      <c r="A268"/>
      <c r="B268"/>
      <c r="C268" s="108"/>
      <c r="D268"/>
      <c r="E268"/>
      <c r="F268"/>
      <c r="G268"/>
      <c r="H268" s="243"/>
      <c r="I268"/>
      <c r="J268"/>
      <c r="K268"/>
      <c r="L268"/>
    </row>
    <row r="269" spans="1:12" ht="22.5" customHeight="1">
      <c r="A269"/>
      <c r="B269"/>
      <c r="C269" s="108"/>
      <c r="D269"/>
      <c r="E269"/>
      <c r="F269"/>
      <c r="G269"/>
      <c r="H269" s="243"/>
      <c r="I269"/>
      <c r="J269"/>
      <c r="K269"/>
      <c r="L269"/>
    </row>
    <row r="270" spans="1:12" ht="22.5" customHeight="1">
      <c r="A270"/>
      <c r="B270"/>
      <c r="C270" s="108"/>
      <c r="D270"/>
      <c r="E270"/>
      <c r="F270"/>
      <c r="G270"/>
      <c r="H270" s="243"/>
      <c r="I270"/>
      <c r="J270"/>
      <c r="K270"/>
      <c r="L270"/>
    </row>
    <row r="271" spans="1:12" ht="22.5" customHeight="1">
      <c r="A271"/>
      <c r="B271"/>
      <c r="C271" s="108"/>
      <c r="D271"/>
      <c r="E271"/>
      <c r="F271"/>
      <c r="G271"/>
      <c r="H271" s="243"/>
      <c r="I271"/>
      <c r="J271"/>
      <c r="K271"/>
      <c r="L271"/>
    </row>
    <row r="272" spans="1:12" ht="22.5" customHeight="1">
      <c r="A272" s="6"/>
      <c r="C272" s="108"/>
      <c r="D272"/>
      <c r="E272"/>
      <c r="F272"/>
      <c r="G272"/>
      <c r="H272" s="243"/>
      <c r="I272"/>
      <c r="J272"/>
      <c r="K272"/>
      <c r="L272"/>
    </row>
    <row r="273" spans="1:12" ht="22.5" customHeight="1">
      <c r="A273"/>
      <c r="B273"/>
      <c r="C273" s="108"/>
      <c r="D273"/>
      <c r="E273"/>
      <c r="F273"/>
      <c r="G273"/>
      <c r="H273" s="243"/>
      <c r="I273"/>
      <c r="J273"/>
      <c r="K273"/>
      <c r="L273"/>
    </row>
    <row r="274" spans="1:12" ht="22.5" customHeight="1">
      <c r="A274"/>
      <c r="B274"/>
      <c r="C274" s="108"/>
      <c r="D274"/>
      <c r="E274"/>
      <c r="F274"/>
      <c r="G274"/>
      <c r="H274" s="243"/>
      <c r="I274"/>
      <c r="J274"/>
      <c r="K274"/>
      <c r="L274"/>
    </row>
    <row r="275" spans="1:12" ht="22.5" customHeight="1">
      <c r="A275"/>
      <c r="B275"/>
      <c r="C275" s="108"/>
      <c r="D275"/>
      <c r="E275"/>
      <c r="F275"/>
      <c r="G275"/>
      <c r="H275" s="243"/>
      <c r="I275"/>
      <c r="J275"/>
      <c r="K275"/>
      <c r="L275"/>
    </row>
    <row r="276" spans="1:12" ht="22.5" customHeight="1">
      <c r="A276" s="6"/>
      <c r="C276" s="108"/>
      <c r="D276"/>
      <c r="E276"/>
      <c r="F276"/>
      <c r="G276"/>
      <c r="H276" s="243"/>
      <c r="I276"/>
      <c r="J276"/>
      <c r="K276"/>
      <c r="L276"/>
    </row>
    <row r="277" spans="1:12" ht="22.5" customHeight="1">
      <c r="A277"/>
      <c r="B277"/>
      <c r="C277" s="1"/>
      <c r="D277" s="29"/>
      <c r="E277" s="10"/>
      <c r="F277"/>
      <c r="G277"/>
      <c r="H277" s="243"/>
      <c r="I277"/>
      <c r="J277"/>
      <c r="K277"/>
      <c r="L277"/>
    </row>
    <row r="278" spans="1:12" ht="22.5" customHeight="1">
      <c r="A278"/>
      <c r="B278"/>
      <c r="C278" s="108"/>
      <c r="D278"/>
      <c r="E278"/>
      <c r="F278"/>
      <c r="G278"/>
      <c r="H278" s="243"/>
      <c r="I278"/>
      <c r="J278"/>
      <c r="K278"/>
      <c r="L278"/>
    </row>
    <row r="279" spans="1:12" ht="22.5" customHeight="1">
      <c r="A279"/>
      <c r="B279"/>
      <c r="C279" s="108"/>
      <c r="D279"/>
      <c r="E279"/>
      <c r="F279"/>
      <c r="G279"/>
      <c r="H279" s="243"/>
      <c r="I279"/>
      <c r="J279"/>
      <c r="K279"/>
      <c r="L279"/>
    </row>
    <row r="280" spans="1:12" ht="22.5" customHeight="1">
      <c r="A280"/>
      <c r="B280"/>
      <c r="C280" s="108"/>
      <c r="D280"/>
      <c r="E280"/>
      <c r="F280"/>
      <c r="G280"/>
      <c r="H280" s="243"/>
      <c r="I280"/>
      <c r="J280"/>
      <c r="K280"/>
      <c r="L280"/>
    </row>
    <row r="281" spans="1:12" ht="22.5" customHeight="1">
      <c r="A281"/>
      <c r="B281"/>
      <c r="C281" s="1"/>
      <c r="D281" s="29"/>
      <c r="E281" s="10"/>
      <c r="F281"/>
      <c r="G281"/>
      <c r="H281" s="243"/>
      <c r="I281"/>
      <c r="J281"/>
      <c r="K281"/>
      <c r="L281"/>
    </row>
    <row r="282" spans="1:12" ht="22.5" customHeight="1">
      <c r="A282"/>
      <c r="B282"/>
      <c r="C282" s="108"/>
      <c r="D282"/>
      <c r="E282"/>
      <c r="F282"/>
      <c r="G282"/>
      <c r="H282" s="243"/>
      <c r="I282"/>
      <c r="J282"/>
      <c r="K282"/>
      <c r="L282"/>
    </row>
    <row r="283" spans="1:12" ht="22.5" customHeight="1">
      <c r="A283"/>
      <c r="B283"/>
      <c r="C283" s="108"/>
      <c r="D283"/>
      <c r="E283"/>
      <c r="F283"/>
      <c r="G283"/>
      <c r="H283" s="243"/>
      <c r="I283"/>
      <c r="J283"/>
      <c r="K283"/>
      <c r="L283"/>
    </row>
    <row r="284" spans="1:12" ht="22.5" customHeight="1">
      <c r="A284"/>
      <c r="B284"/>
      <c r="C284" s="108"/>
      <c r="D284"/>
      <c r="E284"/>
      <c r="F284"/>
      <c r="G284"/>
      <c r="H284" s="243"/>
      <c r="I284"/>
      <c r="J284"/>
      <c r="K284"/>
      <c r="L284"/>
    </row>
    <row r="285" spans="1:12" ht="22.5" customHeight="1">
      <c r="A285"/>
      <c r="B285"/>
      <c r="C285" s="108"/>
      <c r="D285"/>
      <c r="E285"/>
      <c r="F285"/>
      <c r="G285"/>
      <c r="H285" s="243"/>
      <c r="I285"/>
      <c r="J285"/>
      <c r="K285"/>
      <c r="L285"/>
    </row>
    <row r="286" spans="1:12" ht="21" customHeight="1">
      <c r="A286" s="6"/>
      <c r="C286" s="108"/>
      <c r="D286"/>
      <c r="E286"/>
      <c r="F286"/>
      <c r="G286"/>
      <c r="H286" s="243"/>
      <c r="I286"/>
      <c r="J286"/>
      <c r="K286"/>
      <c r="L286"/>
    </row>
    <row r="287" spans="1:12" ht="22.5" customHeight="1">
      <c r="A287"/>
      <c r="B287"/>
      <c r="C287" s="108"/>
      <c r="D287"/>
      <c r="E287"/>
      <c r="F287"/>
      <c r="G287"/>
      <c r="H287" s="243"/>
      <c r="I287"/>
      <c r="J287"/>
      <c r="K287"/>
      <c r="L287"/>
    </row>
    <row r="288" spans="1:12" ht="22.5" customHeight="1">
      <c r="A288"/>
      <c r="B288"/>
      <c r="C288" s="108"/>
      <c r="D288"/>
      <c r="E288"/>
      <c r="F288"/>
      <c r="G288"/>
      <c r="H288" s="243"/>
      <c r="I288"/>
      <c r="J288"/>
      <c r="K288"/>
      <c r="L288"/>
    </row>
    <row r="289" spans="1:12" ht="22.5" customHeight="1">
      <c r="A289"/>
      <c r="B289"/>
      <c r="C289" s="108"/>
      <c r="D289"/>
      <c r="E289"/>
      <c r="F289"/>
      <c r="G289"/>
      <c r="H289" s="243"/>
      <c r="I289"/>
      <c r="J289"/>
      <c r="K289"/>
      <c r="L289"/>
    </row>
    <row r="290" spans="1:12" ht="22.5" customHeight="1">
      <c r="A290" s="6"/>
      <c r="C290" s="108"/>
      <c r="D290"/>
      <c r="E290"/>
      <c r="F290"/>
      <c r="G290"/>
      <c r="H290" s="243"/>
      <c r="I290"/>
      <c r="J290"/>
      <c r="K290"/>
      <c r="L290"/>
    </row>
    <row r="291" spans="1:12" ht="22.5" customHeight="1">
      <c r="A291"/>
      <c r="B291"/>
      <c r="C291" s="1"/>
      <c r="D291" s="29"/>
      <c r="E291" s="10"/>
      <c r="F291"/>
      <c r="G291"/>
      <c r="H291" s="243"/>
      <c r="I291"/>
      <c r="J291"/>
      <c r="K291"/>
      <c r="L291"/>
    </row>
    <row r="292" spans="1:12" ht="22.5" customHeight="1">
      <c r="A292"/>
      <c r="B292"/>
      <c r="C292" s="108"/>
      <c r="D292"/>
      <c r="E292"/>
      <c r="F292"/>
      <c r="G292"/>
      <c r="H292" s="243"/>
      <c r="I292"/>
      <c r="J292"/>
      <c r="K292"/>
      <c r="L292"/>
    </row>
    <row r="293" spans="1:12" ht="22.5" customHeight="1">
      <c r="A293"/>
      <c r="B293"/>
      <c r="C293" s="108"/>
      <c r="D293"/>
      <c r="E293"/>
      <c r="F293"/>
      <c r="G293"/>
      <c r="H293" s="243"/>
      <c r="I293"/>
      <c r="J293"/>
      <c r="K293"/>
      <c r="L293"/>
    </row>
    <row r="294" spans="1:12" ht="22.5" customHeight="1">
      <c r="A294"/>
      <c r="B294"/>
      <c r="C294" s="108"/>
      <c r="D294"/>
      <c r="E294"/>
      <c r="F294"/>
      <c r="G294"/>
      <c r="H294" s="243"/>
      <c r="I294"/>
      <c r="J294"/>
      <c r="K294"/>
      <c r="L294"/>
    </row>
    <row r="295" spans="1:12" ht="22.5" customHeight="1">
      <c r="A295"/>
      <c r="B295"/>
      <c r="C295" s="1"/>
      <c r="D295" s="29"/>
      <c r="E295" s="10"/>
      <c r="F295"/>
      <c r="G295"/>
      <c r="H295" s="243"/>
      <c r="I295"/>
      <c r="J295"/>
      <c r="K295"/>
      <c r="L295"/>
    </row>
    <row r="296" spans="1:12" ht="22.5" customHeight="1">
      <c r="A296"/>
      <c r="B296"/>
      <c r="C296" s="108"/>
      <c r="D296"/>
      <c r="E296"/>
      <c r="F296"/>
      <c r="G296"/>
      <c r="H296" s="243"/>
      <c r="I296"/>
      <c r="J296"/>
      <c r="K296"/>
      <c r="L296"/>
    </row>
    <row r="297" spans="1:12" ht="22.5" customHeight="1">
      <c r="A297"/>
      <c r="B297"/>
      <c r="C297" s="108"/>
      <c r="D297"/>
      <c r="E297"/>
      <c r="F297"/>
      <c r="G297"/>
      <c r="H297" s="243"/>
      <c r="I297"/>
      <c r="J297"/>
      <c r="K297"/>
      <c r="L297"/>
    </row>
    <row r="298" spans="1:12" ht="22.5" customHeight="1">
      <c r="A298"/>
      <c r="B298"/>
      <c r="C298" s="108"/>
      <c r="D298"/>
      <c r="E298"/>
      <c r="F298"/>
      <c r="G298"/>
      <c r="H298" s="243"/>
      <c r="I298"/>
      <c r="J298"/>
      <c r="K298"/>
      <c r="L298"/>
    </row>
    <row r="299" spans="1:12" ht="22.5" customHeight="1">
      <c r="A299"/>
      <c r="B299"/>
      <c r="C299" s="108"/>
      <c r="D299"/>
      <c r="E299"/>
      <c r="F299"/>
      <c r="G299"/>
      <c r="H299" s="243"/>
      <c r="I299"/>
      <c r="J299"/>
      <c r="K299"/>
      <c r="L299"/>
    </row>
    <row r="300" spans="1:12" ht="22.5" customHeight="1">
      <c r="A300"/>
      <c r="B300"/>
      <c r="C300" s="108"/>
      <c r="D300"/>
      <c r="E300"/>
      <c r="F300"/>
      <c r="G300"/>
      <c r="H300" s="243"/>
      <c r="I300"/>
      <c r="J300"/>
      <c r="K300"/>
      <c r="L300"/>
    </row>
    <row r="301" spans="1:12" ht="22.5" customHeight="1">
      <c r="A301"/>
      <c r="B301"/>
      <c r="C301" s="108"/>
      <c r="D301"/>
      <c r="E301"/>
      <c r="F301"/>
      <c r="G301"/>
      <c r="H301" s="243"/>
      <c r="I301"/>
      <c r="J301"/>
      <c r="K301"/>
      <c r="L301"/>
    </row>
    <row r="302" spans="1:12" ht="22.5" customHeight="1">
      <c r="A302"/>
      <c r="B302"/>
      <c r="C302" s="108"/>
      <c r="D302"/>
      <c r="E302"/>
      <c r="F302"/>
      <c r="G302"/>
      <c r="H302" s="243"/>
      <c r="I302"/>
      <c r="J302"/>
      <c r="K302"/>
      <c r="L302"/>
    </row>
    <row r="303" spans="1:12" ht="22.5" customHeight="1">
      <c r="A303"/>
      <c r="B303"/>
      <c r="C303" s="108"/>
      <c r="D303"/>
      <c r="E303"/>
      <c r="F303"/>
      <c r="G303"/>
      <c r="H303" s="243"/>
      <c r="I303"/>
      <c r="J303"/>
      <c r="K303"/>
      <c r="L303"/>
    </row>
    <row r="304" spans="1:12" ht="22.5" customHeight="1">
      <c r="A304" s="6"/>
      <c r="C304" s="108"/>
      <c r="D304"/>
      <c r="E304"/>
      <c r="F304"/>
      <c r="G304"/>
      <c r="H304" s="243"/>
      <c r="I304"/>
      <c r="J304"/>
      <c r="K304"/>
      <c r="L304"/>
    </row>
    <row r="305" spans="3:8" customFormat="1" ht="22.5" customHeight="1">
      <c r="C305" s="108"/>
      <c r="H305" s="243"/>
    </row>
    <row r="306" spans="3:8" customFormat="1" ht="22.5" customHeight="1">
      <c r="C306" s="108"/>
      <c r="H306" s="243"/>
    </row>
    <row r="307" spans="3:8" customFormat="1" ht="22.5" customHeight="1">
      <c r="C307" s="108"/>
      <c r="H307" s="243"/>
    </row>
    <row r="308" spans="3:8" customFormat="1" ht="22.5" customHeight="1">
      <c r="C308" s="108"/>
      <c r="H308" s="243"/>
    </row>
    <row r="309" spans="3:8" customFormat="1" ht="22.5" customHeight="1">
      <c r="C309" s="1"/>
      <c r="D309" s="29"/>
      <c r="E309" s="10"/>
      <c r="H309" s="243"/>
    </row>
    <row r="310" spans="3:8" customFormat="1" ht="22.5" customHeight="1">
      <c r="C310" s="108"/>
      <c r="H310" s="243"/>
    </row>
    <row r="311" spans="3:8" customFormat="1" ht="22.5" customHeight="1">
      <c r="C311" s="108"/>
      <c r="H311" s="243"/>
    </row>
    <row r="312" spans="3:8" customFormat="1" ht="22.5" customHeight="1">
      <c r="C312" s="108"/>
      <c r="H312" s="243"/>
    </row>
    <row r="313" spans="3:8" customFormat="1" ht="22.5" customHeight="1">
      <c r="C313" s="108"/>
      <c r="H313" s="243"/>
    </row>
    <row r="314" spans="3:8" customFormat="1" ht="22.5" customHeight="1">
      <c r="C314" s="108"/>
      <c r="H314" s="243"/>
    </row>
    <row r="315" spans="3:8" customFormat="1" ht="22.5" customHeight="1">
      <c r="C315" s="108"/>
      <c r="H315" s="243"/>
    </row>
    <row r="316" spans="3:8" customFormat="1" ht="22.5" customHeight="1">
      <c r="C316" s="108"/>
      <c r="H316" s="243"/>
    </row>
    <row r="317" spans="3:8" customFormat="1" ht="22.5" customHeight="1">
      <c r="C317" s="108"/>
      <c r="H317" s="243"/>
    </row>
    <row r="318" spans="3:8" customFormat="1" ht="22.5" customHeight="1">
      <c r="C318" s="108"/>
      <c r="H318" s="243"/>
    </row>
    <row r="319" spans="3:8" customFormat="1" ht="22.5" customHeight="1">
      <c r="C319" s="108"/>
      <c r="H319" s="243"/>
    </row>
    <row r="320" spans="3:8" customFormat="1" ht="22.5" customHeight="1">
      <c r="C320" s="108"/>
      <c r="H320" s="243"/>
    </row>
    <row r="321" spans="1:12" ht="22.5" customHeight="1">
      <c r="A321"/>
      <c r="B321"/>
      <c r="C321" s="108"/>
      <c r="D321"/>
      <c r="E321"/>
      <c r="F321"/>
      <c r="G321"/>
      <c r="H321" s="243"/>
      <c r="I321"/>
      <c r="J321"/>
      <c r="K321"/>
      <c r="L321"/>
    </row>
    <row r="322" spans="1:12" ht="22.5" customHeight="1">
      <c r="A322"/>
      <c r="B322"/>
      <c r="C322" s="108"/>
      <c r="D322"/>
      <c r="E322"/>
      <c r="F322"/>
      <c r="G322"/>
      <c r="H322" s="243"/>
      <c r="I322"/>
      <c r="J322"/>
      <c r="K322"/>
      <c r="L322"/>
    </row>
    <row r="323" spans="1:12" ht="22.5" customHeight="1">
      <c r="A323"/>
      <c r="B323"/>
      <c r="C323" s="108"/>
      <c r="D323"/>
      <c r="E323"/>
      <c r="F323"/>
      <c r="G323"/>
      <c r="H323" s="243"/>
      <c r="I323"/>
      <c r="J323"/>
      <c r="K323"/>
      <c r="L323"/>
    </row>
    <row r="324" spans="1:12" ht="22.5" customHeight="1">
      <c r="A324"/>
      <c r="B324"/>
      <c r="C324" s="108"/>
      <c r="D324"/>
      <c r="E324"/>
      <c r="F324"/>
      <c r="G324"/>
      <c r="H324" s="243"/>
      <c r="I324"/>
      <c r="J324"/>
      <c r="K324"/>
      <c r="L324"/>
    </row>
    <row r="325" spans="1:12" ht="22.5" customHeight="1">
      <c r="A325"/>
      <c r="B325"/>
      <c r="C325" s="108"/>
      <c r="D325"/>
      <c r="E325"/>
      <c r="F325"/>
      <c r="G325"/>
      <c r="H325" s="243"/>
      <c r="I325"/>
      <c r="J325"/>
      <c r="K325"/>
      <c r="L325"/>
    </row>
    <row r="326" spans="1:12" ht="22.5" customHeight="1">
      <c r="A326"/>
      <c r="B326"/>
      <c r="C326" s="108"/>
      <c r="D326"/>
      <c r="E326"/>
      <c r="F326"/>
      <c r="G326"/>
      <c r="H326" s="243"/>
      <c r="I326"/>
      <c r="J326"/>
      <c r="K326"/>
      <c r="L326"/>
    </row>
    <row r="327" spans="1:12" ht="22.5" customHeight="1">
      <c r="A327"/>
      <c r="B327"/>
      <c r="C327" s="108"/>
      <c r="D327"/>
      <c r="E327"/>
      <c r="F327"/>
      <c r="G327"/>
      <c r="H327" s="243"/>
      <c r="I327"/>
      <c r="J327"/>
      <c r="K327"/>
      <c r="L327"/>
    </row>
    <row r="328" spans="1:12" ht="22.5" customHeight="1">
      <c r="A328"/>
      <c r="B328"/>
      <c r="C328" s="108"/>
      <c r="D328"/>
      <c r="E328"/>
      <c r="F328"/>
      <c r="G328"/>
      <c r="H328" s="243"/>
      <c r="I328"/>
      <c r="J328"/>
      <c r="K328"/>
      <c r="L328"/>
    </row>
    <row r="329" spans="1:12" ht="22.5" customHeight="1">
      <c r="A329"/>
      <c r="B329"/>
      <c r="C329" s="108"/>
      <c r="D329"/>
      <c r="E329"/>
      <c r="F329"/>
      <c r="G329"/>
      <c r="H329" s="243"/>
      <c r="I329"/>
      <c r="J329"/>
      <c r="K329"/>
      <c r="L329"/>
    </row>
    <row r="330" spans="1:12" ht="22.5" customHeight="1">
      <c r="A330"/>
      <c r="B330"/>
      <c r="C330" s="108"/>
      <c r="D330"/>
      <c r="E330"/>
      <c r="F330"/>
      <c r="G330"/>
      <c r="H330" s="243"/>
      <c r="I330"/>
      <c r="J330"/>
      <c r="K330"/>
      <c r="L330"/>
    </row>
    <row r="331" spans="1:12" ht="22.5" customHeight="1">
      <c r="A331" s="6"/>
      <c r="C331" s="108"/>
      <c r="D331"/>
      <c r="E331"/>
      <c r="F331"/>
      <c r="G331"/>
      <c r="H331" s="243"/>
      <c r="I331"/>
      <c r="J331"/>
      <c r="K331"/>
      <c r="L331"/>
    </row>
    <row r="332" spans="1:12" ht="22.5" customHeight="1">
      <c r="A332"/>
      <c r="B332"/>
      <c r="C332" s="108"/>
      <c r="D332"/>
      <c r="E332"/>
      <c r="F332"/>
      <c r="G332"/>
      <c r="H332" s="243"/>
      <c r="I332"/>
      <c r="J332"/>
      <c r="K332"/>
      <c r="L332"/>
    </row>
    <row r="333" spans="1:12" ht="22.5" customHeight="1">
      <c r="A333"/>
      <c r="B333"/>
      <c r="C333" s="108"/>
      <c r="D333"/>
      <c r="E333"/>
      <c r="F333"/>
      <c r="G333"/>
      <c r="H333" s="243"/>
      <c r="I333"/>
      <c r="J333"/>
      <c r="K333"/>
      <c r="L333"/>
    </row>
    <row r="334" spans="1:12" ht="22.5" customHeight="1">
      <c r="A334"/>
      <c r="B334"/>
      <c r="C334" s="108"/>
      <c r="D334"/>
      <c r="E334"/>
      <c r="F334"/>
      <c r="G334"/>
      <c r="H334" s="243"/>
      <c r="I334"/>
      <c r="J334"/>
      <c r="K334"/>
      <c r="L334"/>
    </row>
    <row r="335" spans="1:12" ht="22.5" customHeight="1">
      <c r="A335"/>
      <c r="B335"/>
      <c r="C335" s="108"/>
      <c r="D335"/>
      <c r="E335"/>
      <c r="F335"/>
      <c r="G335"/>
      <c r="H335" s="243"/>
      <c r="I335"/>
      <c r="J335"/>
      <c r="K335"/>
      <c r="L335"/>
    </row>
    <row r="336" spans="1:12" ht="22.5" customHeight="1">
      <c r="A336"/>
      <c r="B336"/>
      <c r="C336" s="1"/>
      <c r="D336" s="29"/>
      <c r="E336" s="10"/>
      <c r="F336"/>
      <c r="G336"/>
      <c r="H336" s="243"/>
      <c r="I336"/>
      <c r="J336"/>
      <c r="K336"/>
      <c r="L336"/>
    </row>
    <row r="337" spans="1:12" ht="22.5" customHeight="1">
      <c r="A337"/>
      <c r="B337"/>
      <c r="C337" s="108"/>
      <c r="D337"/>
      <c r="E337"/>
      <c r="F337"/>
      <c r="G337"/>
      <c r="H337" s="243"/>
      <c r="I337"/>
      <c r="J337"/>
      <c r="K337"/>
      <c r="L337"/>
    </row>
    <row r="338" spans="1:12" ht="22.5" customHeight="1">
      <c r="A338"/>
      <c r="B338"/>
      <c r="C338" s="108"/>
      <c r="D338"/>
      <c r="E338"/>
      <c r="F338"/>
      <c r="G338"/>
      <c r="H338" s="243"/>
      <c r="I338"/>
      <c r="J338"/>
      <c r="K338"/>
      <c r="L338"/>
    </row>
    <row r="339" spans="1:12" ht="22.5" customHeight="1">
      <c r="A339"/>
      <c r="B339"/>
      <c r="C339" s="108"/>
      <c r="D339"/>
      <c r="E339"/>
      <c r="F339"/>
      <c r="G339"/>
      <c r="H339" s="243"/>
      <c r="I339"/>
      <c r="J339"/>
      <c r="K339"/>
      <c r="L339"/>
    </row>
    <row r="340" spans="1:12" ht="22.5" customHeight="1">
      <c r="A340" s="6"/>
      <c r="C340" s="108"/>
      <c r="D340"/>
      <c r="E340"/>
      <c r="F340"/>
      <c r="G340"/>
      <c r="H340" s="243"/>
      <c r="I340"/>
      <c r="J340"/>
      <c r="K340"/>
      <c r="L340"/>
    </row>
    <row r="341" spans="1:12" ht="22.5" customHeight="1">
      <c r="A341"/>
      <c r="B341"/>
      <c r="C341" s="108"/>
      <c r="D341"/>
      <c r="E341"/>
      <c r="F341"/>
      <c r="G341"/>
      <c r="H341" s="243"/>
      <c r="I341"/>
      <c r="J341"/>
      <c r="K341"/>
      <c r="L341"/>
    </row>
    <row r="342" spans="1:12" ht="22.5" customHeight="1">
      <c r="A342"/>
      <c r="B342"/>
      <c r="C342" s="108"/>
      <c r="D342"/>
      <c r="E342"/>
      <c r="F342"/>
      <c r="G342"/>
      <c r="H342" s="243"/>
      <c r="I342"/>
      <c r="J342"/>
      <c r="K342"/>
      <c r="L342"/>
    </row>
    <row r="343" spans="1:12" ht="22.5" customHeight="1">
      <c r="A343"/>
      <c r="B343"/>
      <c r="C343" s="108"/>
      <c r="D343"/>
      <c r="E343"/>
      <c r="F343"/>
      <c r="G343"/>
      <c r="H343" s="243"/>
      <c r="I343"/>
      <c r="J343"/>
      <c r="K343"/>
      <c r="L343"/>
    </row>
    <row r="344" spans="1:12" ht="22.5" customHeight="1">
      <c r="A344"/>
      <c r="B344"/>
      <c r="C344" s="108"/>
      <c r="D344"/>
      <c r="E344"/>
      <c r="F344"/>
      <c r="G344"/>
      <c r="H344" s="243"/>
      <c r="I344"/>
      <c r="J344"/>
      <c r="K344"/>
      <c r="L344"/>
    </row>
    <row r="345" spans="1:12" ht="22.5" customHeight="1">
      <c r="A345"/>
      <c r="B345"/>
      <c r="C345" s="1"/>
      <c r="D345" s="29"/>
      <c r="E345" s="10"/>
      <c r="F345"/>
      <c r="G345"/>
      <c r="H345" s="243"/>
      <c r="I345"/>
      <c r="J345"/>
      <c r="K345"/>
      <c r="L345"/>
    </row>
    <row r="346" spans="1:12" ht="22.5" customHeight="1">
      <c r="A346"/>
      <c r="B346"/>
      <c r="C346" s="108"/>
      <c r="D346"/>
      <c r="E346"/>
      <c r="F346"/>
      <c r="G346"/>
      <c r="H346" s="243"/>
      <c r="I346"/>
      <c r="J346"/>
      <c r="K346"/>
      <c r="L346"/>
    </row>
    <row r="347" spans="1:12" ht="22.5" customHeight="1">
      <c r="A347"/>
      <c r="B347"/>
      <c r="C347" s="108"/>
      <c r="D347"/>
      <c r="E347"/>
      <c r="F347"/>
      <c r="G347"/>
      <c r="H347" s="243"/>
      <c r="I347"/>
      <c r="J347"/>
      <c r="K347"/>
      <c r="L347"/>
    </row>
    <row r="348" spans="1:12" ht="22.5" customHeight="1">
      <c r="A348"/>
      <c r="B348"/>
      <c r="C348" s="108"/>
      <c r="D348"/>
      <c r="E348"/>
      <c r="F348"/>
      <c r="G348"/>
      <c r="H348" s="243"/>
      <c r="I348"/>
      <c r="J348"/>
      <c r="K348"/>
      <c r="L348"/>
    </row>
    <row r="349" spans="1:12" ht="22.5" customHeight="1">
      <c r="A349"/>
      <c r="B349"/>
      <c r="C349" s="108"/>
      <c r="D349"/>
      <c r="E349"/>
      <c r="F349"/>
      <c r="G349"/>
      <c r="H349" s="243"/>
      <c r="I349"/>
      <c r="J349"/>
      <c r="K349"/>
      <c r="L349"/>
    </row>
    <row r="350" spans="1:12" ht="22.5" customHeight="1">
      <c r="A350"/>
      <c r="B350"/>
      <c r="C350" s="108"/>
      <c r="D350"/>
      <c r="E350"/>
      <c r="F350"/>
      <c r="G350"/>
      <c r="H350" s="243"/>
      <c r="I350"/>
      <c r="J350"/>
      <c r="K350"/>
      <c r="L350"/>
    </row>
    <row r="351" spans="1:12" ht="22.5" customHeight="1">
      <c r="A351"/>
      <c r="B351"/>
      <c r="C351" s="108"/>
      <c r="D351"/>
      <c r="E351"/>
      <c r="F351"/>
      <c r="G351"/>
      <c r="H351" s="243"/>
      <c r="I351"/>
      <c r="J351"/>
      <c r="K351"/>
      <c r="L351"/>
    </row>
    <row r="352" spans="1:12" ht="22.5" customHeight="1">
      <c r="A352"/>
      <c r="B352"/>
      <c r="C352" s="108"/>
      <c r="D352"/>
      <c r="E352"/>
      <c r="F352"/>
      <c r="G352"/>
      <c r="H352" s="243"/>
      <c r="I352"/>
      <c r="J352"/>
      <c r="K352"/>
      <c r="L352"/>
    </row>
    <row r="353" spans="1:12" ht="22.5" customHeight="1">
      <c r="A353"/>
      <c r="B353"/>
      <c r="C353" s="108"/>
      <c r="D353"/>
      <c r="E353"/>
      <c r="F353"/>
      <c r="G353"/>
      <c r="H353" s="243"/>
      <c r="I353"/>
      <c r="J353"/>
      <c r="K353"/>
      <c r="L353"/>
    </row>
    <row r="354" spans="1:12" ht="22.5" customHeight="1">
      <c r="A354"/>
      <c r="B354"/>
      <c r="C354" s="108"/>
      <c r="D354"/>
      <c r="E354"/>
      <c r="F354"/>
      <c r="G354"/>
      <c r="H354" s="243"/>
      <c r="I354"/>
      <c r="J354"/>
      <c r="K354"/>
      <c r="L354"/>
    </row>
    <row r="355" spans="1:12" ht="22.5" customHeight="1">
      <c r="A355"/>
      <c r="B355"/>
      <c r="C355" s="108"/>
      <c r="D355"/>
      <c r="E355"/>
      <c r="F355"/>
      <c r="G355"/>
      <c r="H355" s="243"/>
      <c r="I355"/>
      <c r="J355"/>
      <c r="K355"/>
      <c r="L355"/>
    </row>
    <row r="356" spans="1:12" ht="22.5" customHeight="1">
      <c r="A356"/>
      <c r="B356"/>
      <c r="C356" s="108"/>
      <c r="D356"/>
      <c r="E356"/>
      <c r="F356"/>
      <c r="G356"/>
      <c r="H356" s="243"/>
      <c r="I356"/>
      <c r="J356"/>
      <c r="K356"/>
      <c r="L356"/>
    </row>
    <row r="357" spans="1:12" ht="22.5" customHeight="1">
      <c r="A357"/>
      <c r="B357"/>
      <c r="C357" s="108"/>
      <c r="D357"/>
      <c r="E357"/>
      <c r="F357"/>
      <c r="G357"/>
      <c r="H357" s="243"/>
      <c r="I357"/>
      <c r="J357"/>
      <c r="K357"/>
      <c r="L357"/>
    </row>
    <row r="358" spans="1:12" ht="22.5" customHeight="1">
      <c r="A358"/>
      <c r="B358"/>
      <c r="C358" s="108"/>
      <c r="D358"/>
      <c r="E358"/>
      <c r="F358"/>
      <c r="G358"/>
      <c r="H358" s="243"/>
      <c r="I358"/>
      <c r="J358"/>
      <c r="K358"/>
      <c r="L358"/>
    </row>
    <row r="359" spans="1:12" ht="22.5" customHeight="1">
      <c r="A359"/>
      <c r="B359"/>
      <c r="C359" s="108"/>
      <c r="D359"/>
      <c r="E359"/>
      <c r="F359"/>
      <c r="G359"/>
      <c r="H359" s="243"/>
      <c r="I359"/>
      <c r="J359"/>
      <c r="K359"/>
      <c r="L359"/>
    </row>
    <row r="360" spans="1:12" ht="22.5" customHeight="1">
      <c r="A360"/>
      <c r="B360"/>
      <c r="C360" s="108"/>
      <c r="D360"/>
      <c r="E360"/>
      <c r="F360"/>
      <c r="G360"/>
      <c r="H360" s="243"/>
      <c r="I360"/>
      <c r="J360"/>
      <c r="K360"/>
      <c r="L360"/>
    </row>
    <row r="361" spans="1:12" ht="22.5" customHeight="1">
      <c r="A361" s="6"/>
      <c r="C361" s="108"/>
      <c r="D361"/>
      <c r="E361"/>
      <c r="F361"/>
      <c r="G361"/>
      <c r="H361" s="243"/>
      <c r="I361"/>
      <c r="J361"/>
      <c r="K361"/>
      <c r="L361"/>
    </row>
    <row r="362" spans="1:12" ht="22.5" customHeight="1">
      <c r="A362"/>
      <c r="B362"/>
      <c r="C362" s="108"/>
      <c r="D362"/>
      <c r="E362"/>
      <c r="F362"/>
      <c r="G362"/>
      <c r="H362" s="243"/>
      <c r="I362"/>
      <c r="J362"/>
      <c r="K362"/>
      <c r="L362"/>
    </row>
    <row r="363" spans="1:12" ht="22.5" customHeight="1">
      <c r="A363"/>
      <c r="B363"/>
      <c r="C363" s="108"/>
      <c r="D363"/>
      <c r="E363"/>
      <c r="F363"/>
      <c r="G363"/>
      <c r="H363" s="243"/>
      <c r="I363"/>
      <c r="J363"/>
      <c r="K363"/>
      <c r="L363"/>
    </row>
    <row r="364" spans="1:12" ht="22.5" customHeight="1">
      <c r="A364"/>
      <c r="B364"/>
      <c r="C364" s="108"/>
      <c r="D364"/>
      <c r="E364"/>
      <c r="F364"/>
      <c r="G364"/>
      <c r="H364" s="243"/>
      <c r="I364"/>
      <c r="J364"/>
      <c r="K364"/>
      <c r="L364"/>
    </row>
    <row r="365" spans="1:12" ht="22.5" customHeight="1">
      <c r="A365"/>
      <c r="B365"/>
      <c r="C365" s="108"/>
      <c r="D365"/>
      <c r="E365"/>
      <c r="F365"/>
      <c r="G365"/>
      <c r="H365" s="243"/>
      <c r="I365"/>
      <c r="J365"/>
      <c r="K365"/>
      <c r="L365"/>
    </row>
    <row r="366" spans="1:12" ht="22.5" customHeight="1">
      <c r="A366"/>
      <c r="B366"/>
      <c r="C366" s="1"/>
      <c r="D366" s="29"/>
      <c r="E366" s="10"/>
      <c r="F366"/>
      <c r="G366"/>
      <c r="H366" s="243"/>
      <c r="I366"/>
      <c r="J366"/>
      <c r="K366"/>
      <c r="L366"/>
    </row>
    <row r="367" spans="1:12" ht="22.5" customHeight="1">
      <c r="A367"/>
      <c r="B367"/>
      <c r="C367" s="108"/>
      <c r="D367"/>
      <c r="E367"/>
      <c r="F367"/>
      <c r="G367"/>
      <c r="H367" s="243"/>
      <c r="I367"/>
      <c r="J367"/>
      <c r="K367"/>
      <c r="L367"/>
    </row>
    <row r="368" spans="1:12" ht="22.5" customHeight="1">
      <c r="A368"/>
      <c r="B368"/>
      <c r="C368" s="108"/>
      <c r="D368"/>
      <c r="E368"/>
      <c r="F368"/>
      <c r="G368"/>
      <c r="H368" s="243"/>
      <c r="I368"/>
      <c r="J368"/>
      <c r="K368"/>
      <c r="L368"/>
    </row>
    <row r="369" spans="1:12" ht="22.5" customHeight="1">
      <c r="A369"/>
      <c r="B369"/>
      <c r="C369" s="108"/>
      <c r="D369"/>
      <c r="E369"/>
      <c r="F369"/>
      <c r="G369"/>
      <c r="H369" s="243"/>
      <c r="I369"/>
      <c r="J369"/>
      <c r="K369"/>
      <c r="L369"/>
    </row>
    <row r="370" spans="1:12" ht="22.5" customHeight="1">
      <c r="A370"/>
      <c r="B370"/>
      <c r="C370" s="108"/>
      <c r="D370"/>
      <c r="E370"/>
      <c r="F370"/>
      <c r="G370"/>
      <c r="H370" s="243"/>
      <c r="I370"/>
      <c r="J370"/>
      <c r="K370"/>
      <c r="L370"/>
    </row>
    <row r="371" spans="1:12" ht="22.5" customHeight="1">
      <c r="A371"/>
      <c r="B371"/>
      <c r="C371" s="108"/>
      <c r="D371"/>
      <c r="E371"/>
      <c r="F371"/>
      <c r="G371"/>
      <c r="H371" s="243"/>
      <c r="I371"/>
      <c r="J371"/>
      <c r="K371"/>
      <c r="L371"/>
    </row>
    <row r="372" spans="1:12" ht="22.5" customHeight="1">
      <c r="A372"/>
      <c r="B372"/>
      <c r="C372" s="108"/>
      <c r="D372"/>
      <c r="E372"/>
      <c r="F372"/>
      <c r="G372"/>
      <c r="H372" s="243"/>
      <c r="I372"/>
      <c r="J372"/>
      <c r="K372"/>
      <c r="L372"/>
    </row>
    <row r="373" spans="1:12" ht="22.5" customHeight="1">
      <c r="A373"/>
      <c r="B373"/>
      <c r="C373" s="108"/>
      <c r="D373"/>
      <c r="E373"/>
      <c r="F373"/>
      <c r="G373"/>
      <c r="H373" s="243"/>
      <c r="I373"/>
      <c r="J373"/>
      <c r="K373"/>
      <c r="L373"/>
    </row>
    <row r="374" spans="1:12" ht="22.5" customHeight="1">
      <c r="A374" s="6"/>
      <c r="C374" s="108"/>
      <c r="D374"/>
      <c r="E374"/>
      <c r="F374"/>
      <c r="G374"/>
      <c r="H374" s="243"/>
      <c r="I374"/>
      <c r="J374"/>
      <c r="K374"/>
      <c r="L374"/>
    </row>
    <row r="375" spans="1:12" ht="22.5" customHeight="1">
      <c r="A375"/>
      <c r="B375"/>
      <c r="C375" s="108"/>
      <c r="D375"/>
      <c r="E375"/>
      <c r="F375"/>
      <c r="G375"/>
      <c r="H375" s="243"/>
      <c r="I375"/>
      <c r="J375"/>
      <c r="K375"/>
      <c r="L375"/>
    </row>
    <row r="376" spans="1:12" ht="22.5" customHeight="1">
      <c r="A376"/>
      <c r="B376"/>
      <c r="C376" s="108"/>
      <c r="D376"/>
      <c r="E376"/>
      <c r="F376"/>
      <c r="G376"/>
      <c r="H376" s="243"/>
      <c r="I376"/>
      <c r="J376"/>
      <c r="K376"/>
      <c r="L376"/>
    </row>
    <row r="377" spans="1:12" ht="22.5" customHeight="1">
      <c r="A377"/>
      <c r="B377"/>
      <c r="C377" s="108"/>
      <c r="D377"/>
      <c r="E377"/>
      <c r="F377"/>
      <c r="G377"/>
      <c r="H377" s="243"/>
      <c r="I377"/>
      <c r="J377"/>
      <c r="K377"/>
      <c r="L377"/>
    </row>
    <row r="378" spans="1:12" ht="22.5" customHeight="1">
      <c r="A378"/>
      <c r="B378"/>
      <c r="C378" s="108"/>
      <c r="D378"/>
      <c r="E378"/>
      <c r="F378"/>
      <c r="G378"/>
      <c r="H378" s="243"/>
      <c r="I378"/>
      <c r="J378"/>
      <c r="K378"/>
      <c r="L378"/>
    </row>
    <row r="379" spans="1:12" ht="22.5" customHeight="1">
      <c r="A379"/>
      <c r="B379"/>
      <c r="C379" s="1"/>
      <c r="D379" s="29"/>
      <c r="E379" s="10"/>
      <c r="F379"/>
      <c r="G379"/>
      <c r="H379" s="243"/>
      <c r="I379"/>
      <c r="J379"/>
      <c r="K379"/>
      <c r="L379"/>
    </row>
    <row r="380" spans="1:12" ht="22.5" customHeight="1">
      <c r="A380"/>
      <c r="B380"/>
      <c r="C380" s="108"/>
      <c r="D380"/>
      <c r="E380"/>
      <c r="F380"/>
      <c r="G380"/>
      <c r="H380" s="243"/>
      <c r="I380"/>
      <c r="J380"/>
      <c r="K380"/>
      <c r="L380"/>
    </row>
    <row r="381" spans="1:12" ht="22.5" customHeight="1">
      <c r="A381"/>
      <c r="B381"/>
      <c r="C381" s="108"/>
      <c r="D381"/>
      <c r="E381"/>
      <c r="F381"/>
      <c r="G381"/>
      <c r="H381" s="243"/>
      <c r="I381"/>
      <c r="J381"/>
      <c r="K381"/>
      <c r="L381"/>
    </row>
    <row r="382" spans="1:12" ht="22.5" customHeight="1">
      <c r="A382"/>
      <c r="B382"/>
      <c r="C382" s="108"/>
      <c r="D382"/>
      <c r="E382"/>
      <c r="F382"/>
      <c r="G382"/>
      <c r="H382" s="243"/>
      <c r="I382"/>
      <c r="J382"/>
      <c r="K382"/>
      <c r="L382"/>
    </row>
    <row r="383" spans="1:12" ht="22.5" customHeight="1">
      <c r="A383" s="6"/>
      <c r="C383" s="108"/>
      <c r="D383"/>
      <c r="E383"/>
      <c r="F383"/>
      <c r="G383"/>
      <c r="H383" s="243"/>
      <c r="I383"/>
      <c r="J383"/>
      <c r="K383"/>
      <c r="L383"/>
    </row>
    <row r="384" spans="1:12" ht="22.5" customHeight="1">
      <c r="A384"/>
      <c r="B384"/>
      <c r="C384" s="108"/>
      <c r="D384"/>
      <c r="E384"/>
      <c r="F384"/>
      <c r="G384"/>
      <c r="H384" s="243"/>
      <c r="I384"/>
      <c r="J384"/>
      <c r="K384"/>
      <c r="L384"/>
    </row>
    <row r="385" spans="1:12" ht="22.5" customHeight="1">
      <c r="A385"/>
      <c r="B385"/>
      <c r="C385" s="108"/>
      <c r="D385"/>
      <c r="E385"/>
      <c r="F385"/>
      <c r="G385"/>
      <c r="H385" s="243"/>
      <c r="I385"/>
      <c r="J385"/>
      <c r="K385"/>
      <c r="L385"/>
    </row>
    <row r="386" spans="1:12" ht="22.5" customHeight="1">
      <c r="A386"/>
      <c r="B386"/>
      <c r="C386" s="108"/>
      <c r="D386"/>
      <c r="E386"/>
      <c r="F386"/>
      <c r="G386"/>
      <c r="H386" s="243"/>
      <c r="I386"/>
      <c r="J386"/>
      <c r="K386"/>
      <c r="L386"/>
    </row>
    <row r="387" spans="1:12" ht="22.5" customHeight="1">
      <c r="A387"/>
      <c r="B387"/>
      <c r="C387" s="108"/>
      <c r="D387"/>
      <c r="E387"/>
      <c r="F387"/>
      <c r="G387"/>
      <c r="H387" s="243"/>
      <c r="I387"/>
      <c r="J387"/>
      <c r="K387"/>
      <c r="L387"/>
    </row>
    <row r="388" spans="1:12" ht="22.5" customHeight="1">
      <c r="A388"/>
      <c r="B388"/>
      <c r="C388" s="1"/>
      <c r="D388" s="29"/>
      <c r="E388" s="10"/>
      <c r="F388"/>
      <c r="G388"/>
      <c r="H388" s="243"/>
      <c r="I388"/>
      <c r="J388"/>
      <c r="K388"/>
      <c r="L388"/>
    </row>
    <row r="389" spans="1:12" ht="22.5" customHeight="1">
      <c r="A389"/>
      <c r="B389"/>
      <c r="C389" s="108"/>
      <c r="D389"/>
      <c r="E389"/>
      <c r="F389"/>
      <c r="G389"/>
      <c r="H389" s="243"/>
      <c r="I389"/>
      <c r="J389"/>
      <c r="K389"/>
      <c r="L389"/>
    </row>
    <row r="390" spans="1:12" ht="22.5" customHeight="1">
      <c r="A390"/>
      <c r="B390"/>
      <c r="C390" s="108"/>
      <c r="D390"/>
      <c r="E390"/>
      <c r="F390"/>
      <c r="G390"/>
      <c r="H390" s="243"/>
      <c r="I390"/>
      <c r="J390"/>
      <c r="K390"/>
      <c r="L390"/>
    </row>
    <row r="391" spans="1:12" ht="22.5" customHeight="1">
      <c r="A391"/>
      <c r="B391"/>
      <c r="C391" s="108"/>
      <c r="D391"/>
      <c r="E391"/>
      <c r="F391"/>
      <c r="G391"/>
      <c r="H391" s="243"/>
      <c r="I391"/>
      <c r="J391"/>
      <c r="K391"/>
      <c r="L391"/>
    </row>
    <row r="392" spans="1:12" ht="22.5" customHeight="1">
      <c r="A392"/>
      <c r="B392"/>
      <c r="C392" s="108"/>
      <c r="D392"/>
      <c r="E392"/>
      <c r="F392"/>
      <c r="G392"/>
      <c r="H392" s="243"/>
      <c r="I392"/>
      <c r="J392"/>
      <c r="K392"/>
      <c r="L392"/>
    </row>
    <row r="393" spans="1:12" ht="22.5" customHeight="1">
      <c r="A393"/>
      <c r="B393"/>
      <c r="C393" s="108"/>
      <c r="D393"/>
      <c r="E393"/>
      <c r="F393"/>
      <c r="G393"/>
      <c r="H393" s="243"/>
      <c r="I393"/>
      <c r="J393"/>
      <c r="K393"/>
      <c r="L393"/>
    </row>
    <row r="394" spans="1:12" ht="22.5" customHeight="1">
      <c r="A394"/>
      <c r="B394"/>
      <c r="C394" s="108"/>
      <c r="D394"/>
      <c r="E394"/>
      <c r="F394"/>
      <c r="G394"/>
      <c r="H394" s="243"/>
      <c r="I394"/>
      <c r="J394"/>
      <c r="K394"/>
      <c r="L394"/>
    </row>
    <row r="395" spans="1:12" ht="22.5" customHeight="1">
      <c r="A395"/>
      <c r="B395"/>
      <c r="C395" s="108"/>
      <c r="D395"/>
      <c r="E395"/>
      <c r="F395"/>
      <c r="G395"/>
      <c r="H395" s="243"/>
      <c r="I395"/>
      <c r="J395"/>
      <c r="K395"/>
      <c r="L395"/>
    </row>
    <row r="396" spans="1:12" ht="22.5" customHeight="1">
      <c r="A396" s="6"/>
      <c r="C396" s="108"/>
      <c r="D396"/>
      <c r="E396"/>
      <c r="F396"/>
      <c r="G396"/>
      <c r="H396" s="243"/>
      <c r="I396"/>
      <c r="J396"/>
      <c r="K396"/>
      <c r="L396"/>
    </row>
    <row r="397" spans="1:12" ht="22.5" customHeight="1">
      <c r="A397"/>
      <c r="B397"/>
      <c r="C397" s="108"/>
      <c r="D397"/>
      <c r="E397"/>
      <c r="F397"/>
      <c r="G397"/>
      <c r="H397" s="243"/>
      <c r="I397"/>
      <c r="J397"/>
      <c r="K397"/>
      <c r="L397"/>
    </row>
    <row r="398" spans="1:12" ht="22.5" customHeight="1">
      <c r="A398"/>
      <c r="B398"/>
      <c r="C398" s="108"/>
      <c r="D398"/>
      <c r="E398"/>
      <c r="F398"/>
      <c r="G398"/>
      <c r="H398" s="243"/>
      <c r="I398"/>
      <c r="J398"/>
      <c r="K398"/>
      <c r="L398"/>
    </row>
    <row r="399" spans="1:12" ht="22.5" customHeight="1">
      <c r="A399" s="6"/>
      <c r="C399" s="108"/>
      <c r="D399"/>
      <c r="E399"/>
      <c r="F399"/>
      <c r="G399"/>
      <c r="H399" s="243"/>
      <c r="I399"/>
      <c r="J399"/>
      <c r="K399"/>
      <c r="L399"/>
    </row>
    <row r="400" spans="1:12" ht="22.5" customHeight="1">
      <c r="A400"/>
      <c r="B400"/>
      <c r="C400" s="108"/>
      <c r="D400"/>
      <c r="E400"/>
      <c r="F400"/>
      <c r="G400"/>
      <c r="H400" s="243"/>
      <c r="I400"/>
      <c r="J400"/>
      <c r="K400"/>
      <c r="L400"/>
    </row>
    <row r="401" spans="1:12" ht="22.5" customHeight="1">
      <c r="A401"/>
      <c r="B401"/>
      <c r="C401" s="1"/>
      <c r="D401" s="29"/>
      <c r="E401" s="10"/>
      <c r="F401"/>
      <c r="G401"/>
      <c r="H401" s="243"/>
      <c r="I401"/>
      <c r="J401"/>
      <c r="K401"/>
      <c r="L401"/>
    </row>
    <row r="402" spans="1:12" ht="22.5" customHeight="1">
      <c r="A402"/>
      <c r="B402"/>
      <c r="C402" s="108"/>
      <c r="D402"/>
      <c r="E402"/>
      <c r="F402"/>
      <c r="G402"/>
      <c r="H402" s="243"/>
      <c r="I402"/>
      <c r="J402"/>
      <c r="K402"/>
      <c r="L402"/>
    </row>
    <row r="403" spans="1:12" ht="22.5" customHeight="1">
      <c r="A403" s="6"/>
      <c r="C403" s="108"/>
      <c r="D403"/>
      <c r="E403"/>
      <c r="F403"/>
      <c r="G403"/>
      <c r="H403" s="243"/>
      <c r="I403"/>
      <c r="J403"/>
      <c r="K403"/>
      <c r="L403"/>
    </row>
    <row r="404" spans="1:12" ht="22.5" customHeight="1">
      <c r="A404"/>
      <c r="B404"/>
      <c r="C404" s="1"/>
      <c r="D404" s="29"/>
      <c r="E404" s="10"/>
      <c r="F404"/>
      <c r="G404"/>
      <c r="H404" s="243"/>
      <c r="I404"/>
      <c r="J404"/>
      <c r="K404"/>
      <c r="L404"/>
    </row>
    <row r="405" spans="1:12" ht="22.5" customHeight="1">
      <c r="A405"/>
      <c r="B405"/>
      <c r="C405" s="108"/>
      <c r="D405"/>
      <c r="E405"/>
      <c r="F405"/>
      <c r="G405"/>
      <c r="H405" s="243"/>
      <c r="I405"/>
      <c r="J405"/>
      <c r="K405"/>
      <c r="L405"/>
    </row>
    <row r="406" spans="1:12" ht="22.5" customHeight="1">
      <c r="A406" s="6"/>
      <c r="C406" s="108"/>
      <c r="D406"/>
      <c r="E406"/>
      <c r="F406"/>
      <c r="G406"/>
      <c r="H406" s="243"/>
      <c r="I406"/>
      <c r="J406"/>
      <c r="K406"/>
      <c r="L406"/>
    </row>
    <row r="407" spans="1:12" ht="22.5" customHeight="1">
      <c r="A407"/>
      <c r="B407"/>
      <c r="C407" s="108"/>
      <c r="D407"/>
      <c r="E407"/>
      <c r="F407"/>
      <c r="G407"/>
      <c r="H407" s="243"/>
      <c r="I407"/>
      <c r="J407"/>
      <c r="K407"/>
      <c r="L407"/>
    </row>
    <row r="408" spans="1:12" ht="22.5" customHeight="1">
      <c r="A408"/>
      <c r="B408"/>
      <c r="C408" s="1"/>
      <c r="D408" s="29"/>
      <c r="E408" s="10"/>
      <c r="F408"/>
      <c r="G408"/>
      <c r="H408" s="243"/>
      <c r="I408"/>
      <c r="J408"/>
      <c r="K408"/>
      <c r="L408"/>
    </row>
    <row r="409" spans="1:12" ht="22.5" customHeight="1">
      <c r="A409"/>
      <c r="B409"/>
      <c r="C409" s="108"/>
      <c r="D409"/>
      <c r="E409"/>
      <c r="F409"/>
      <c r="G409"/>
      <c r="H409" s="243"/>
      <c r="I409"/>
      <c r="J409"/>
      <c r="K409"/>
      <c r="L409"/>
    </row>
    <row r="410" spans="1:12" ht="22.5" customHeight="1">
      <c r="A410"/>
      <c r="B410"/>
      <c r="C410" s="108"/>
      <c r="D410"/>
      <c r="E410"/>
      <c r="F410"/>
      <c r="G410"/>
      <c r="H410" s="243"/>
      <c r="I410"/>
      <c r="J410"/>
      <c r="K410"/>
      <c r="L410"/>
    </row>
    <row r="411" spans="1:12" ht="22.5" customHeight="1">
      <c r="A411"/>
      <c r="B411"/>
      <c r="C411" s="1"/>
      <c r="D411" s="29"/>
      <c r="E411" s="10"/>
      <c r="F411"/>
      <c r="G411"/>
      <c r="H411" s="243"/>
      <c r="I411"/>
      <c r="J411"/>
      <c r="K411"/>
      <c r="L411"/>
    </row>
    <row r="412" spans="1:12" ht="22.5" customHeight="1">
      <c r="A412" s="6"/>
      <c r="C412" s="108"/>
      <c r="D412"/>
      <c r="E412"/>
      <c r="F412"/>
      <c r="G412"/>
      <c r="H412" s="243"/>
      <c r="I412"/>
      <c r="J412"/>
      <c r="K412"/>
      <c r="L412"/>
    </row>
    <row r="413" spans="1:12" ht="22.5" customHeight="1">
      <c r="A413"/>
      <c r="B413"/>
      <c r="C413" s="108"/>
      <c r="D413"/>
      <c r="E413"/>
      <c r="F413"/>
      <c r="G413"/>
      <c r="H413" s="243"/>
      <c r="I413"/>
      <c r="J413"/>
      <c r="K413"/>
      <c r="L413"/>
    </row>
    <row r="414" spans="1:12" ht="22.5" customHeight="1">
      <c r="A414"/>
      <c r="B414"/>
      <c r="C414" s="108"/>
      <c r="D414"/>
      <c r="E414"/>
      <c r="F414"/>
      <c r="G414"/>
      <c r="H414" s="243"/>
      <c r="I414"/>
      <c r="J414"/>
      <c r="K414"/>
      <c r="L414"/>
    </row>
    <row r="415" spans="1:12" ht="22.5" customHeight="1">
      <c r="A415"/>
      <c r="B415"/>
      <c r="C415" s="108"/>
      <c r="D415"/>
      <c r="E415"/>
      <c r="F415"/>
      <c r="G415"/>
      <c r="H415" s="243"/>
      <c r="I415"/>
      <c r="J415"/>
      <c r="K415"/>
      <c r="L415"/>
    </row>
    <row r="416" spans="1:12" ht="22.5" customHeight="1">
      <c r="A416"/>
      <c r="B416"/>
      <c r="C416" s="108"/>
      <c r="D416"/>
      <c r="E416"/>
      <c r="F416"/>
      <c r="G416"/>
      <c r="H416" s="243"/>
      <c r="I416"/>
      <c r="J416"/>
      <c r="K416"/>
      <c r="L416"/>
    </row>
    <row r="417" spans="1:12" ht="22.5" customHeight="1">
      <c r="A417"/>
      <c r="B417"/>
      <c r="C417" s="1"/>
      <c r="D417" s="29"/>
      <c r="E417" s="10"/>
      <c r="F417"/>
      <c r="G417"/>
      <c r="H417" s="243"/>
      <c r="I417"/>
      <c r="J417"/>
      <c r="K417"/>
      <c r="L417"/>
    </row>
    <row r="418" spans="1:12" ht="22.5" customHeight="1">
      <c r="A418"/>
      <c r="B418"/>
      <c r="C418" s="108"/>
      <c r="D418"/>
      <c r="E418"/>
      <c r="F418"/>
      <c r="G418"/>
      <c r="H418" s="243"/>
      <c r="I418"/>
      <c r="J418"/>
      <c r="K418"/>
      <c r="L418"/>
    </row>
    <row r="419" spans="1:12" ht="22.5" customHeight="1">
      <c r="A419"/>
      <c r="B419"/>
      <c r="C419" s="108"/>
      <c r="D419"/>
      <c r="E419"/>
      <c r="F419"/>
      <c r="G419"/>
      <c r="H419" s="243"/>
      <c r="I419"/>
      <c r="J419"/>
      <c r="K419"/>
      <c r="L419"/>
    </row>
    <row r="420" spans="1:12" ht="22.5" customHeight="1">
      <c r="A420"/>
      <c r="B420"/>
      <c r="C420" s="108"/>
      <c r="D420"/>
      <c r="E420"/>
      <c r="F420"/>
      <c r="G420"/>
      <c r="H420" s="243"/>
      <c r="I420"/>
      <c r="J420"/>
      <c r="K420"/>
      <c r="L420"/>
    </row>
    <row r="421" spans="1:12" ht="22.5" customHeight="1">
      <c r="A421" s="6"/>
      <c r="C421" s="108"/>
      <c r="D421"/>
      <c r="E421"/>
      <c r="F421"/>
      <c r="G421"/>
      <c r="H421" s="243"/>
      <c r="I421"/>
      <c r="J421"/>
      <c r="K421"/>
      <c r="L421"/>
    </row>
    <row r="422" spans="1:12" ht="22.5" customHeight="1">
      <c r="A422"/>
      <c r="B422"/>
      <c r="C422" s="108"/>
      <c r="D422"/>
      <c r="E422"/>
      <c r="F422"/>
      <c r="G422"/>
      <c r="H422" s="243"/>
      <c r="I422"/>
      <c r="J422"/>
      <c r="K422"/>
      <c r="L422"/>
    </row>
    <row r="423" spans="1:12" ht="22.5" customHeight="1">
      <c r="A423"/>
      <c r="B423"/>
      <c r="C423" s="108"/>
      <c r="D423"/>
      <c r="E423"/>
      <c r="F423"/>
      <c r="G423"/>
      <c r="H423" s="243"/>
      <c r="I423"/>
      <c r="J423"/>
      <c r="K423"/>
      <c r="L423"/>
    </row>
    <row r="424" spans="1:12" ht="22.5" customHeight="1">
      <c r="A424"/>
      <c r="B424"/>
      <c r="C424" s="108"/>
      <c r="D424"/>
      <c r="E424"/>
      <c r="F424"/>
      <c r="G424"/>
      <c r="H424" s="243"/>
      <c r="I424"/>
      <c r="J424"/>
      <c r="K424"/>
      <c r="L424"/>
    </row>
    <row r="425" spans="1:12" ht="22.5" customHeight="1">
      <c r="A425"/>
      <c r="B425"/>
      <c r="C425" s="108"/>
      <c r="D425"/>
      <c r="E425"/>
      <c r="F425"/>
      <c r="G425"/>
      <c r="H425" s="243"/>
      <c r="I425"/>
      <c r="J425"/>
      <c r="K425"/>
      <c r="L425"/>
    </row>
    <row r="426" spans="1:12" ht="22.5" customHeight="1">
      <c r="A426"/>
      <c r="B426"/>
      <c r="C426" s="1"/>
      <c r="D426" s="29"/>
      <c r="E426" s="10"/>
      <c r="F426"/>
      <c r="G426"/>
      <c r="H426" s="243"/>
      <c r="I426"/>
      <c r="J426"/>
      <c r="K426"/>
      <c r="L426"/>
    </row>
    <row r="427" spans="1:12" ht="22.5" customHeight="1">
      <c r="A427"/>
      <c r="B427"/>
      <c r="C427" s="108"/>
      <c r="D427"/>
      <c r="E427"/>
      <c r="F427"/>
      <c r="G427"/>
      <c r="H427" s="243"/>
      <c r="I427"/>
      <c r="J427"/>
      <c r="K427"/>
      <c r="L427"/>
    </row>
    <row r="428" spans="1:12" ht="22.5" customHeight="1">
      <c r="A428"/>
      <c r="B428"/>
      <c r="C428" s="108"/>
      <c r="D428"/>
      <c r="E428"/>
      <c r="F428"/>
      <c r="G428"/>
      <c r="H428" s="243"/>
      <c r="I428"/>
      <c r="J428"/>
      <c r="K428"/>
      <c r="L428"/>
    </row>
    <row r="429" spans="1:12" ht="22.5" customHeight="1">
      <c r="A429"/>
      <c r="B429"/>
      <c r="C429" s="108"/>
      <c r="D429"/>
      <c r="E429"/>
      <c r="F429"/>
      <c r="G429"/>
      <c r="H429" s="243"/>
      <c r="I429"/>
      <c r="J429"/>
      <c r="K429"/>
      <c r="L429"/>
    </row>
    <row r="430" spans="1:12" ht="22.5" customHeight="1">
      <c r="A430"/>
      <c r="B430"/>
      <c r="C430" s="108"/>
      <c r="D430"/>
      <c r="E430"/>
      <c r="F430"/>
      <c r="G430"/>
      <c r="H430" s="243"/>
      <c r="I430"/>
      <c r="J430"/>
      <c r="K430"/>
      <c r="L430"/>
    </row>
    <row r="431" spans="1:12" ht="22.5" customHeight="1">
      <c r="A431" s="6"/>
      <c r="C431" s="108"/>
      <c r="D431"/>
      <c r="E431"/>
      <c r="F431"/>
      <c r="G431"/>
      <c r="H431" s="243"/>
      <c r="I431"/>
      <c r="J431"/>
      <c r="K431"/>
      <c r="L431"/>
    </row>
    <row r="432" spans="1:12" ht="22.5" customHeight="1">
      <c r="A432"/>
      <c r="B432"/>
      <c r="C432" s="108"/>
      <c r="D432"/>
      <c r="E432"/>
      <c r="F432"/>
      <c r="G432"/>
      <c r="H432" s="243"/>
      <c r="I432"/>
      <c r="J432"/>
      <c r="K432"/>
      <c r="L432"/>
    </row>
    <row r="433" spans="1:12" ht="22.5" customHeight="1">
      <c r="A433"/>
      <c r="B433"/>
      <c r="C433" s="108"/>
      <c r="D433"/>
      <c r="E433"/>
      <c r="F433"/>
      <c r="G433"/>
      <c r="H433" s="243"/>
      <c r="I433"/>
      <c r="J433"/>
      <c r="K433"/>
      <c r="L433"/>
    </row>
    <row r="434" spans="1:12" ht="22.5" customHeight="1">
      <c r="A434"/>
      <c r="B434"/>
      <c r="C434" s="108"/>
      <c r="D434"/>
      <c r="E434"/>
      <c r="F434"/>
      <c r="G434"/>
      <c r="H434" s="243"/>
      <c r="I434"/>
      <c r="J434"/>
      <c r="K434"/>
      <c r="L434"/>
    </row>
    <row r="435" spans="1:12" ht="22.5" customHeight="1">
      <c r="A435"/>
      <c r="B435"/>
      <c r="C435" s="108"/>
      <c r="D435"/>
      <c r="E435"/>
      <c r="F435"/>
      <c r="G435"/>
      <c r="H435" s="243"/>
      <c r="I435"/>
      <c r="J435"/>
      <c r="K435"/>
      <c r="L435"/>
    </row>
    <row r="436" spans="1:12" ht="22.5" customHeight="1">
      <c r="A436"/>
      <c r="B436"/>
      <c r="C436" s="1"/>
      <c r="D436" s="29"/>
      <c r="E436" s="10"/>
      <c r="F436"/>
      <c r="G436"/>
      <c r="H436" s="243"/>
      <c r="I436"/>
      <c r="J436"/>
      <c r="K436"/>
      <c r="L436"/>
    </row>
    <row r="437" spans="1:12" ht="22.5" customHeight="1">
      <c r="A437"/>
      <c r="B437"/>
      <c r="C437" s="108"/>
      <c r="D437"/>
      <c r="E437"/>
      <c r="F437"/>
      <c r="G437"/>
      <c r="H437" s="243"/>
      <c r="I437"/>
      <c r="J437"/>
      <c r="K437"/>
      <c r="L437"/>
    </row>
    <row r="438" spans="1:12" ht="22.5" customHeight="1">
      <c r="A438"/>
      <c r="B438"/>
      <c r="C438" s="108"/>
      <c r="D438"/>
      <c r="E438"/>
      <c r="F438"/>
      <c r="G438"/>
      <c r="H438" s="243"/>
      <c r="I438"/>
      <c r="J438"/>
      <c r="K438"/>
      <c r="L438"/>
    </row>
    <row r="439" spans="1:12" ht="22.5" customHeight="1">
      <c r="A439"/>
      <c r="B439"/>
      <c r="C439" s="108"/>
      <c r="D439"/>
      <c r="E439"/>
      <c r="F439"/>
      <c r="G439"/>
      <c r="H439" s="243"/>
      <c r="I439"/>
      <c r="J439"/>
      <c r="K439"/>
      <c r="L439"/>
    </row>
    <row r="440" spans="1:12" ht="22.5" customHeight="1">
      <c r="A440"/>
      <c r="B440"/>
      <c r="C440" s="108"/>
      <c r="D440"/>
      <c r="E440"/>
      <c r="F440"/>
      <c r="G440"/>
      <c r="H440" s="243"/>
      <c r="I440"/>
      <c r="J440"/>
      <c r="K440"/>
      <c r="L440"/>
    </row>
    <row r="441" spans="1:12" ht="22.5" customHeight="1">
      <c r="A441"/>
      <c r="B441"/>
      <c r="C441" s="108"/>
      <c r="D441"/>
      <c r="E441"/>
      <c r="F441"/>
      <c r="G441"/>
      <c r="H441" s="243"/>
      <c r="I441"/>
      <c r="J441"/>
      <c r="K441"/>
      <c r="L441"/>
    </row>
    <row r="442" spans="1:12" ht="22.5" customHeight="1">
      <c r="A442"/>
      <c r="B442"/>
      <c r="C442" s="108"/>
      <c r="D442"/>
      <c r="E442"/>
      <c r="F442"/>
      <c r="G442"/>
      <c r="H442" s="243"/>
      <c r="I442"/>
      <c r="J442"/>
      <c r="K442"/>
      <c r="L442"/>
    </row>
    <row r="443" spans="1:12" ht="22.5" customHeight="1">
      <c r="A443"/>
      <c r="B443"/>
      <c r="C443" s="108"/>
      <c r="D443"/>
      <c r="E443"/>
      <c r="F443"/>
      <c r="G443"/>
      <c r="H443" s="243"/>
      <c r="I443"/>
      <c r="J443"/>
      <c r="K443"/>
      <c r="L443"/>
    </row>
    <row r="444" spans="1:12" ht="22.5" customHeight="1">
      <c r="A444"/>
      <c r="B444"/>
      <c r="C444" s="108"/>
      <c r="D444"/>
      <c r="E444"/>
      <c r="F444"/>
      <c r="G444"/>
      <c r="H444" s="243"/>
      <c r="I444"/>
      <c r="J444"/>
      <c r="K444"/>
      <c r="L444"/>
    </row>
    <row r="445" spans="1:12" ht="22.5" customHeight="1">
      <c r="A445"/>
      <c r="B445"/>
      <c r="C445" s="108"/>
      <c r="D445"/>
      <c r="E445"/>
      <c r="F445"/>
      <c r="G445"/>
      <c r="H445" s="243"/>
      <c r="I445"/>
      <c r="J445"/>
      <c r="K445"/>
      <c r="L445"/>
    </row>
    <row r="446" spans="1:12" ht="22.5" customHeight="1">
      <c r="A446"/>
      <c r="B446"/>
      <c r="C446" s="108"/>
      <c r="D446"/>
      <c r="E446"/>
      <c r="F446"/>
      <c r="G446"/>
      <c r="H446" s="243"/>
      <c r="I446"/>
      <c r="J446"/>
      <c r="K446"/>
      <c r="L446"/>
    </row>
    <row r="447" spans="1:12" ht="22.5" customHeight="1">
      <c r="A447"/>
      <c r="B447"/>
      <c r="C447" s="108"/>
      <c r="D447"/>
      <c r="E447"/>
      <c r="F447"/>
      <c r="G447"/>
      <c r="H447" s="243"/>
      <c r="I447"/>
      <c r="J447"/>
      <c r="K447"/>
      <c r="L447"/>
    </row>
    <row r="448" spans="1:12" ht="22.5" customHeight="1">
      <c r="A448" s="6"/>
      <c r="C448" s="108"/>
      <c r="D448"/>
      <c r="E448"/>
      <c r="F448"/>
      <c r="G448"/>
      <c r="H448" s="243"/>
      <c r="I448"/>
      <c r="J448"/>
      <c r="K448"/>
      <c r="L448"/>
    </row>
    <row r="449" spans="1:12" ht="22.5" customHeight="1">
      <c r="A449"/>
      <c r="B449"/>
      <c r="C449" s="108"/>
      <c r="D449"/>
      <c r="E449"/>
      <c r="F449"/>
      <c r="G449"/>
      <c r="H449" s="243"/>
      <c r="I449"/>
      <c r="J449"/>
      <c r="K449"/>
      <c r="L449"/>
    </row>
    <row r="450" spans="1:12" ht="22.5" customHeight="1">
      <c r="A450"/>
      <c r="B450"/>
      <c r="C450" s="108"/>
      <c r="D450"/>
      <c r="E450"/>
      <c r="F450"/>
      <c r="G450"/>
      <c r="H450" s="243"/>
      <c r="I450"/>
      <c r="J450"/>
      <c r="K450"/>
      <c r="L450"/>
    </row>
    <row r="451" spans="1:12" ht="22.5" customHeight="1">
      <c r="A451"/>
      <c r="B451"/>
      <c r="C451" s="108"/>
      <c r="D451"/>
      <c r="E451"/>
      <c r="F451"/>
      <c r="G451"/>
      <c r="H451" s="243"/>
      <c r="I451"/>
      <c r="J451"/>
      <c r="K451"/>
      <c r="L451"/>
    </row>
    <row r="452" spans="1:12" ht="22.5" customHeight="1">
      <c r="A452" s="6"/>
      <c r="C452" s="108"/>
      <c r="D452"/>
      <c r="E452"/>
      <c r="F452"/>
      <c r="G452"/>
      <c r="H452" s="243"/>
      <c r="I452"/>
      <c r="J452"/>
      <c r="K452"/>
      <c r="L452"/>
    </row>
    <row r="453" spans="1:12" ht="22.5" customHeight="1">
      <c r="A453"/>
      <c r="B453"/>
      <c r="C453" s="1"/>
      <c r="D453" s="29"/>
      <c r="E453" s="10"/>
      <c r="F453"/>
      <c r="G453"/>
      <c r="H453" s="243"/>
      <c r="I453"/>
      <c r="J453"/>
      <c r="K453"/>
      <c r="L453"/>
    </row>
    <row r="454" spans="1:12" ht="22.5" customHeight="1">
      <c r="A454"/>
      <c r="B454"/>
      <c r="C454" s="108"/>
      <c r="D454"/>
      <c r="E454"/>
      <c r="F454"/>
      <c r="G454"/>
      <c r="H454" s="243"/>
      <c r="I454"/>
      <c r="J454"/>
      <c r="K454"/>
      <c r="L454"/>
    </row>
    <row r="455" spans="1:12" ht="22.5" customHeight="1">
      <c r="A455"/>
      <c r="B455"/>
      <c r="C455" s="108"/>
      <c r="D455"/>
      <c r="E455"/>
      <c r="F455"/>
      <c r="G455"/>
      <c r="H455" s="243"/>
      <c r="I455"/>
      <c r="J455"/>
      <c r="K455"/>
      <c r="L455"/>
    </row>
    <row r="456" spans="1:12" ht="22.5" customHeight="1">
      <c r="A456" s="6"/>
      <c r="C456" s="108"/>
      <c r="D456"/>
      <c r="E456"/>
      <c r="F456"/>
      <c r="G456"/>
      <c r="H456" s="243"/>
      <c r="I456"/>
      <c r="J456"/>
      <c r="K456"/>
      <c r="L456"/>
    </row>
    <row r="457" spans="1:12" ht="22.5" customHeight="1">
      <c r="A457"/>
      <c r="B457"/>
      <c r="C457" s="1"/>
      <c r="D457" s="29"/>
      <c r="E457" s="10"/>
      <c r="F457"/>
      <c r="G457"/>
      <c r="H457" s="243"/>
      <c r="I457"/>
      <c r="J457"/>
      <c r="K457"/>
      <c r="L457"/>
    </row>
    <row r="458" spans="1:12" ht="22.5" customHeight="1">
      <c r="A458"/>
      <c r="B458"/>
      <c r="C458" s="108"/>
      <c r="D458"/>
      <c r="E458"/>
      <c r="F458"/>
      <c r="G458"/>
      <c r="H458" s="243"/>
      <c r="I458"/>
      <c r="J458"/>
      <c r="K458"/>
      <c r="L458"/>
    </row>
    <row r="459" spans="1:12" ht="22.5" customHeight="1">
      <c r="A459"/>
      <c r="B459"/>
      <c r="C459" s="108"/>
      <c r="D459"/>
      <c r="E459"/>
      <c r="F459"/>
      <c r="G459"/>
      <c r="H459" s="243"/>
      <c r="I459"/>
      <c r="J459"/>
      <c r="K459"/>
      <c r="L459"/>
    </row>
    <row r="460" spans="1:12" ht="22.5" customHeight="1">
      <c r="C460" s="108"/>
      <c r="D460"/>
      <c r="E460"/>
      <c r="F460"/>
      <c r="G460"/>
      <c r="H460" s="243"/>
      <c r="I460"/>
      <c r="J460"/>
      <c r="K460"/>
      <c r="L460"/>
    </row>
    <row r="461" spans="1:12" ht="22.5" customHeight="1">
      <c r="C461" s="1"/>
      <c r="D461" s="29"/>
      <c r="E461" s="10"/>
      <c r="F461"/>
      <c r="G461"/>
      <c r="H461" s="243"/>
      <c r="I461"/>
      <c r="J461"/>
      <c r="K461"/>
      <c r="L461"/>
    </row>
    <row r="462" spans="1:12" ht="22.5" customHeight="1">
      <c r="C462" s="108"/>
      <c r="D462"/>
      <c r="E462"/>
      <c r="F462"/>
      <c r="G462"/>
      <c r="H462" s="243"/>
      <c r="I462"/>
      <c r="J462"/>
      <c r="K462"/>
      <c r="L462"/>
    </row>
    <row r="463" spans="1:12" ht="22.5" customHeight="1">
      <c r="C463" s="108"/>
      <c r="D463"/>
      <c r="E463"/>
      <c r="F463"/>
      <c r="G463"/>
      <c r="H463" s="243"/>
      <c r="I463"/>
      <c r="J463"/>
      <c r="K463"/>
      <c r="L463"/>
    </row>
    <row r="464" spans="1:12">
      <c r="C464" s="108"/>
      <c r="D464"/>
      <c r="E464"/>
      <c r="F464"/>
      <c r="G464"/>
      <c r="H464" s="243"/>
      <c r="I464"/>
      <c r="J464"/>
      <c r="K464"/>
      <c r="L464"/>
    </row>
  </sheetData>
  <mergeCells count="32">
    <mergeCell ref="A1:L1"/>
    <mergeCell ref="D77:E77"/>
    <mergeCell ref="D78:E78"/>
    <mergeCell ref="D79:E79"/>
    <mergeCell ref="D80:E80"/>
    <mergeCell ref="A53:A55"/>
    <mergeCell ref="A56:A57"/>
    <mergeCell ref="A58:A60"/>
    <mergeCell ref="A61:A62"/>
    <mergeCell ref="A63:A64"/>
    <mergeCell ref="A65:A66"/>
    <mergeCell ref="A67:A68"/>
    <mergeCell ref="A69:A70"/>
    <mergeCell ref="A71:A72"/>
    <mergeCell ref="A73:A74"/>
    <mergeCell ref="B77:B81"/>
    <mergeCell ref="D81:E81"/>
    <mergeCell ref="A3:A5"/>
    <mergeCell ref="A6:A9"/>
    <mergeCell ref="A10:A14"/>
    <mergeCell ref="A15:A17"/>
    <mergeCell ref="A18:A21"/>
    <mergeCell ref="A22:A25"/>
    <mergeCell ref="A26:A28"/>
    <mergeCell ref="A29:A32"/>
    <mergeCell ref="A33:A35"/>
    <mergeCell ref="A36:A37"/>
    <mergeCell ref="A38:A40"/>
    <mergeCell ref="A41:A43"/>
    <mergeCell ref="A44:A47"/>
    <mergeCell ref="A48:A50"/>
    <mergeCell ref="A51:A52"/>
  </mergeCells>
  <phoneticPr fontId="39" type="noConversion"/>
  <pageMargins left="0.75" right="0.75" top="1" bottom="1" header="0.51180555555555596" footer="0.51180555555555596"/>
  <pageSetup paperSize="9" scale="81" orientation="landscape"/>
  <colBreaks count="1" manualBreakCount="1">
    <brk id="12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9"/>
  <sheetViews>
    <sheetView workbookViewId="0">
      <selection activeCell="H32" sqref="H32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2" style="1" customWidth="1"/>
    <col min="6" max="6" width="12.625" style="1" hidden="1" customWidth="1"/>
    <col min="7" max="7" width="8.375" style="1" customWidth="1"/>
    <col min="8" max="8" width="9.625" style="1" customWidth="1"/>
    <col min="9" max="9" width="10.125" style="1" customWidth="1"/>
    <col min="10" max="10" width="12.625" style="1" customWidth="1"/>
    <col min="11" max="11" width="9.625" style="3" customWidth="1"/>
    <col min="12" max="12" width="26" style="4" customWidth="1"/>
  </cols>
  <sheetData>
    <row r="1" spans="1:12" ht="33.6" customHeight="1">
      <c r="A1" s="648" t="s">
        <v>3069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1583</v>
      </c>
      <c r="G2" s="134" t="s">
        <v>10</v>
      </c>
      <c r="H2" s="134" t="s">
        <v>1584</v>
      </c>
      <c r="I2" s="134" t="s">
        <v>3060</v>
      </c>
      <c r="J2" s="24" t="s">
        <v>3061</v>
      </c>
      <c r="K2" s="142" t="s">
        <v>3062</v>
      </c>
      <c r="L2" s="142" t="s">
        <v>13</v>
      </c>
    </row>
    <row r="3" spans="1:12" ht="22.5" customHeight="1">
      <c r="A3" s="591" t="s">
        <v>1797</v>
      </c>
      <c r="B3" s="147">
        <v>1</v>
      </c>
      <c r="C3" s="147" t="s">
        <v>1798</v>
      </c>
      <c r="D3" s="147" t="s">
        <v>1799</v>
      </c>
      <c r="E3" s="147">
        <v>15201651246</v>
      </c>
      <c r="F3" s="52"/>
      <c r="G3" s="52">
        <v>200</v>
      </c>
      <c r="H3" s="52">
        <v>200</v>
      </c>
      <c r="I3" s="52">
        <v>200</v>
      </c>
      <c r="J3" s="52">
        <f>AVERAGE(H3:I3)</f>
        <v>200</v>
      </c>
      <c r="K3" s="52">
        <v>30</v>
      </c>
      <c r="L3" s="58" t="s">
        <v>1599</v>
      </c>
    </row>
    <row r="4" spans="1:12" ht="22.5" customHeight="1">
      <c r="A4" s="591"/>
      <c r="B4" s="147">
        <v>2</v>
      </c>
      <c r="C4" s="147" t="s">
        <v>1801</v>
      </c>
      <c r="D4" s="147" t="s">
        <v>1799</v>
      </c>
      <c r="E4" s="147">
        <v>15201651246</v>
      </c>
      <c r="F4" s="52"/>
      <c r="G4" s="52">
        <v>100</v>
      </c>
      <c r="H4" s="52">
        <v>100</v>
      </c>
      <c r="I4" s="52">
        <v>100</v>
      </c>
      <c r="J4" s="52">
        <f t="shared" ref="J4" si="0">AVERAGE(H4:I4)</f>
        <v>100</v>
      </c>
      <c r="K4" s="52">
        <v>15</v>
      </c>
      <c r="L4" s="58" t="s">
        <v>1723</v>
      </c>
    </row>
    <row r="5" spans="1:12" ht="22.5" customHeight="1">
      <c r="A5" s="591"/>
      <c r="B5" s="147">
        <v>3</v>
      </c>
      <c r="C5" s="147" t="s">
        <v>1804</v>
      </c>
      <c r="D5" s="147" t="s">
        <v>1799</v>
      </c>
      <c r="E5" s="147">
        <v>15201651246</v>
      </c>
      <c r="F5" s="52"/>
      <c r="G5" s="52">
        <v>100</v>
      </c>
      <c r="H5" s="52">
        <v>100</v>
      </c>
      <c r="I5" s="52">
        <v>100</v>
      </c>
      <c r="J5" s="52">
        <f t="shared" ref="J5" si="1">AVERAGE(H5:I5)</f>
        <v>100</v>
      </c>
      <c r="K5" s="52">
        <v>15</v>
      </c>
      <c r="L5" s="57" t="s">
        <v>1612</v>
      </c>
    </row>
    <row r="6" spans="1:12" ht="22.5" customHeight="1">
      <c r="A6" s="642" t="s">
        <v>1806</v>
      </c>
      <c r="B6" s="122">
        <v>1</v>
      </c>
      <c r="C6" s="122" t="s">
        <v>1807</v>
      </c>
      <c r="D6" s="122" t="s">
        <v>1808</v>
      </c>
      <c r="E6" s="123" t="s">
        <v>1809</v>
      </c>
      <c r="F6" s="52"/>
      <c r="G6" s="52">
        <v>288</v>
      </c>
      <c r="H6" s="52">
        <v>200</v>
      </c>
      <c r="I6" s="52">
        <v>200</v>
      </c>
      <c r="J6" s="52">
        <f t="shared" ref="J6" si="2">AVERAGE(H6:I6)</f>
        <v>200</v>
      </c>
      <c r="K6" s="52">
        <v>13</v>
      </c>
      <c r="L6" s="58" t="s">
        <v>129</v>
      </c>
    </row>
    <row r="7" spans="1:12" ht="22.5" customHeight="1">
      <c r="A7" s="642"/>
      <c r="B7" s="124">
        <v>3</v>
      </c>
      <c r="C7" s="125" t="s">
        <v>1811</v>
      </c>
      <c r="D7" s="122" t="s">
        <v>1808</v>
      </c>
      <c r="E7" s="123" t="s">
        <v>1809</v>
      </c>
      <c r="F7" s="52"/>
      <c r="G7" s="52">
        <v>200</v>
      </c>
      <c r="H7" s="52">
        <v>200</v>
      </c>
      <c r="I7" s="52">
        <v>150</v>
      </c>
      <c r="J7" s="52">
        <f t="shared" ref="J7:J25" si="3">AVERAGE(H7:I7)</f>
        <v>175</v>
      </c>
      <c r="K7" s="52">
        <v>13</v>
      </c>
      <c r="L7" s="58" t="s">
        <v>1599</v>
      </c>
    </row>
    <row r="8" spans="1:12" ht="22.5" customHeight="1">
      <c r="A8" s="642"/>
      <c r="B8" s="122">
        <v>4</v>
      </c>
      <c r="C8" s="125" t="s">
        <v>1813</v>
      </c>
      <c r="D8" s="122" t="s">
        <v>1808</v>
      </c>
      <c r="E8" s="123" t="s">
        <v>1809</v>
      </c>
      <c r="F8" s="52"/>
      <c r="G8" s="52">
        <v>240</v>
      </c>
      <c r="H8" s="52">
        <v>200</v>
      </c>
      <c r="I8" s="52">
        <v>200</v>
      </c>
      <c r="J8" s="52">
        <f t="shared" si="3"/>
        <v>200</v>
      </c>
      <c r="K8" s="52">
        <v>13</v>
      </c>
      <c r="L8" s="57" t="s">
        <v>1612</v>
      </c>
    </row>
    <row r="9" spans="1:12" ht="22.5" customHeight="1">
      <c r="A9" s="642" t="s">
        <v>231</v>
      </c>
      <c r="B9" s="122">
        <v>1</v>
      </c>
      <c r="C9" s="125" t="s">
        <v>1815</v>
      </c>
      <c r="D9" s="122" t="s">
        <v>1816</v>
      </c>
      <c r="E9" s="123" t="s">
        <v>1817</v>
      </c>
      <c r="F9" s="52"/>
      <c r="G9" s="52">
        <v>400</v>
      </c>
      <c r="H9" s="52">
        <v>200</v>
      </c>
      <c r="I9" s="52">
        <v>200</v>
      </c>
      <c r="J9" s="52">
        <f t="shared" si="3"/>
        <v>200</v>
      </c>
      <c r="K9" s="52">
        <v>23</v>
      </c>
      <c r="L9" s="58" t="s">
        <v>195</v>
      </c>
    </row>
    <row r="10" spans="1:12" ht="22.5" customHeight="1">
      <c r="A10" s="642"/>
      <c r="B10" s="122">
        <v>3</v>
      </c>
      <c r="C10" s="122" t="s">
        <v>1819</v>
      </c>
      <c r="D10" s="122" t="s">
        <v>1816</v>
      </c>
      <c r="E10" s="123" t="s">
        <v>1817</v>
      </c>
      <c r="F10" s="52"/>
      <c r="G10" s="52">
        <v>300</v>
      </c>
      <c r="H10" s="52">
        <v>300</v>
      </c>
      <c r="I10" s="52">
        <v>150</v>
      </c>
      <c r="J10" s="52">
        <f t="shared" si="3"/>
        <v>225</v>
      </c>
      <c r="K10" s="52">
        <v>23</v>
      </c>
      <c r="L10" s="58" t="s">
        <v>195</v>
      </c>
    </row>
    <row r="11" spans="1:12" ht="22.5" customHeight="1">
      <c r="A11" s="642" t="s">
        <v>249</v>
      </c>
      <c r="B11" s="122">
        <v>1</v>
      </c>
      <c r="C11" s="122" t="s">
        <v>1821</v>
      </c>
      <c r="D11" s="122" t="s">
        <v>1822</v>
      </c>
      <c r="E11" s="123" t="s">
        <v>1823</v>
      </c>
      <c r="F11" s="52"/>
      <c r="G11" s="52">
        <v>220</v>
      </c>
      <c r="H11" s="52">
        <v>220</v>
      </c>
      <c r="I11" s="52">
        <v>150</v>
      </c>
      <c r="J11" s="52">
        <f t="shared" si="3"/>
        <v>185</v>
      </c>
      <c r="K11" s="52">
        <v>15</v>
      </c>
      <c r="L11" s="58" t="s">
        <v>1599</v>
      </c>
    </row>
    <row r="12" spans="1:12" ht="22.5" customHeight="1">
      <c r="A12" s="642"/>
      <c r="B12" s="124">
        <v>3</v>
      </c>
      <c r="C12" s="125" t="s">
        <v>1826</v>
      </c>
      <c r="D12" s="122" t="s">
        <v>1822</v>
      </c>
      <c r="E12" s="123" t="s">
        <v>1823</v>
      </c>
      <c r="F12" s="52"/>
      <c r="G12" s="52">
        <v>182</v>
      </c>
      <c r="H12" s="52">
        <v>182</v>
      </c>
      <c r="I12" s="52">
        <v>150</v>
      </c>
      <c r="J12" s="52">
        <f t="shared" si="3"/>
        <v>166</v>
      </c>
      <c r="K12" s="52">
        <v>22</v>
      </c>
      <c r="L12" s="58" t="s">
        <v>1644</v>
      </c>
    </row>
    <row r="13" spans="1:12" ht="22.5" customHeight="1">
      <c r="A13" s="642"/>
      <c r="B13" s="122">
        <v>4</v>
      </c>
      <c r="C13" s="125" t="s">
        <v>1829</v>
      </c>
      <c r="D13" s="122" t="s">
        <v>1822</v>
      </c>
      <c r="E13" s="123" t="s">
        <v>1823</v>
      </c>
      <c r="F13" s="52"/>
      <c r="G13" s="52">
        <v>680</v>
      </c>
      <c r="H13" s="52">
        <v>300</v>
      </c>
      <c r="I13" s="52">
        <v>300</v>
      </c>
      <c r="J13" s="52">
        <f t="shared" si="3"/>
        <v>300</v>
      </c>
      <c r="K13" s="52">
        <v>22</v>
      </c>
      <c r="L13" s="58" t="s">
        <v>195</v>
      </c>
    </row>
    <row r="14" spans="1:12" ht="22.5" customHeight="1">
      <c r="A14" s="642" t="s">
        <v>807</v>
      </c>
      <c r="B14" s="122">
        <v>1</v>
      </c>
      <c r="C14" s="147" t="s">
        <v>1832</v>
      </c>
      <c r="D14" s="122" t="s">
        <v>264</v>
      </c>
      <c r="E14" s="123" t="s">
        <v>3070</v>
      </c>
      <c r="F14" s="52"/>
      <c r="G14" s="52">
        <v>200</v>
      </c>
      <c r="H14" s="52">
        <v>100</v>
      </c>
      <c r="I14" s="52">
        <v>150</v>
      </c>
      <c r="J14" s="52">
        <f t="shared" si="3"/>
        <v>125</v>
      </c>
      <c r="K14" s="52">
        <v>9</v>
      </c>
      <c r="L14" s="58" t="s">
        <v>1599</v>
      </c>
    </row>
    <row r="15" spans="1:12" ht="22.5" customHeight="1">
      <c r="A15" s="642"/>
      <c r="B15" s="124">
        <v>2</v>
      </c>
      <c r="C15" s="147" t="s">
        <v>1834</v>
      </c>
      <c r="D15" s="122" t="s">
        <v>264</v>
      </c>
      <c r="E15" s="123" t="s">
        <v>3070</v>
      </c>
      <c r="F15" s="52"/>
      <c r="G15" s="52">
        <v>105</v>
      </c>
      <c r="H15" s="52">
        <v>100</v>
      </c>
      <c r="I15" s="52">
        <v>50</v>
      </c>
      <c r="J15" s="52">
        <f t="shared" si="3"/>
        <v>75</v>
      </c>
      <c r="K15" s="52">
        <v>3</v>
      </c>
      <c r="L15" s="57" t="s">
        <v>1612</v>
      </c>
    </row>
    <row r="16" spans="1:12" ht="22.5" customHeight="1">
      <c r="A16" s="642"/>
      <c r="B16" s="122">
        <v>2</v>
      </c>
      <c r="C16" s="147" t="s">
        <v>1836</v>
      </c>
      <c r="D16" s="122" t="s">
        <v>264</v>
      </c>
      <c r="E16" s="123" t="s">
        <v>3070</v>
      </c>
      <c r="F16" s="52"/>
      <c r="G16" s="52">
        <v>100</v>
      </c>
      <c r="H16" s="52">
        <v>100</v>
      </c>
      <c r="I16" s="52">
        <v>100</v>
      </c>
      <c r="J16" s="52">
        <f t="shared" si="3"/>
        <v>100</v>
      </c>
      <c r="K16" s="52">
        <v>9</v>
      </c>
      <c r="L16" s="58" t="s">
        <v>1723</v>
      </c>
    </row>
    <row r="17" spans="1:12" ht="22.5" customHeight="1">
      <c r="A17" s="642"/>
      <c r="B17" s="122">
        <v>3</v>
      </c>
      <c r="C17" s="147" t="s">
        <v>1839</v>
      </c>
      <c r="D17" s="122" t="s">
        <v>264</v>
      </c>
      <c r="E17" s="123" t="s">
        <v>3070</v>
      </c>
      <c r="F17" s="52"/>
      <c r="G17" s="52">
        <v>200</v>
      </c>
      <c r="H17" s="52">
        <v>200</v>
      </c>
      <c r="I17" s="52">
        <v>200</v>
      </c>
      <c r="J17" s="52">
        <f t="shared" si="3"/>
        <v>200</v>
      </c>
      <c r="K17" s="52">
        <v>9</v>
      </c>
      <c r="L17" s="58" t="s">
        <v>129</v>
      </c>
    </row>
    <row r="18" spans="1:12" ht="22.5" customHeight="1">
      <c r="A18" s="642" t="s">
        <v>273</v>
      </c>
      <c r="B18" s="122">
        <v>3</v>
      </c>
      <c r="C18" s="122" t="s">
        <v>1841</v>
      </c>
      <c r="D18" s="122" t="s">
        <v>1842</v>
      </c>
      <c r="E18" s="123" t="s">
        <v>1843</v>
      </c>
      <c r="F18" s="52"/>
      <c r="G18" s="52">
        <v>709</v>
      </c>
      <c r="H18" s="52">
        <v>400</v>
      </c>
      <c r="I18" s="52">
        <v>350</v>
      </c>
      <c r="J18" s="52">
        <f t="shared" si="3"/>
        <v>375</v>
      </c>
      <c r="K18" s="52">
        <v>25</v>
      </c>
      <c r="L18" s="58" t="s">
        <v>1644</v>
      </c>
    </row>
    <row r="19" spans="1:12" ht="22.5" customHeight="1">
      <c r="A19" s="642"/>
      <c r="B19" s="124">
        <v>1</v>
      </c>
      <c r="C19" s="125" t="s">
        <v>1845</v>
      </c>
      <c r="D19" s="122" t="s">
        <v>1842</v>
      </c>
      <c r="E19" s="123" t="s">
        <v>1843</v>
      </c>
      <c r="F19" s="52"/>
      <c r="G19" s="52">
        <v>535</v>
      </c>
      <c r="H19" s="52">
        <v>300</v>
      </c>
      <c r="I19" s="52">
        <v>300</v>
      </c>
      <c r="J19" s="52">
        <f t="shared" si="3"/>
        <v>300</v>
      </c>
      <c r="K19" s="52">
        <v>25</v>
      </c>
      <c r="L19" s="58" t="s">
        <v>1599</v>
      </c>
    </row>
    <row r="20" spans="1:12" ht="22.5" customHeight="1">
      <c r="A20" s="642" t="s">
        <v>3071</v>
      </c>
      <c r="B20" s="273">
        <v>3</v>
      </c>
      <c r="C20" s="122" t="s">
        <v>1847</v>
      </c>
      <c r="D20" s="122" t="s">
        <v>1848</v>
      </c>
      <c r="E20" s="123" t="s">
        <v>3072</v>
      </c>
      <c r="F20" s="52"/>
      <c r="G20" s="52">
        <v>266</v>
      </c>
      <c r="H20" s="52">
        <v>200</v>
      </c>
      <c r="I20" s="52">
        <v>200</v>
      </c>
      <c r="J20" s="52">
        <f t="shared" si="3"/>
        <v>200</v>
      </c>
      <c r="K20" s="52">
        <v>20</v>
      </c>
      <c r="L20" s="58" t="s">
        <v>129</v>
      </c>
    </row>
    <row r="21" spans="1:12" ht="22.5" customHeight="1">
      <c r="A21" s="642"/>
      <c r="B21" s="273">
        <v>1</v>
      </c>
      <c r="C21" s="125" t="s">
        <v>1851</v>
      </c>
      <c r="D21" s="122" t="s">
        <v>1848</v>
      </c>
      <c r="E21" s="123" t="s">
        <v>3072</v>
      </c>
      <c r="F21" s="52"/>
      <c r="G21" s="52">
        <v>286</v>
      </c>
      <c r="H21" s="52">
        <v>200</v>
      </c>
      <c r="I21" s="52">
        <v>200</v>
      </c>
      <c r="J21" s="52">
        <f t="shared" si="3"/>
        <v>200</v>
      </c>
      <c r="K21" s="52">
        <v>20</v>
      </c>
      <c r="L21" s="58" t="s">
        <v>1599</v>
      </c>
    </row>
    <row r="22" spans="1:12" ht="22.5" customHeight="1">
      <c r="A22" s="642" t="s">
        <v>3073</v>
      </c>
      <c r="B22" s="273">
        <v>1</v>
      </c>
      <c r="C22" s="125" t="s">
        <v>1845</v>
      </c>
      <c r="D22" s="122" t="s">
        <v>318</v>
      </c>
      <c r="E22" s="123" t="s">
        <v>319</v>
      </c>
      <c r="F22" s="52"/>
      <c r="G22" s="52">
        <v>390</v>
      </c>
      <c r="H22" s="52">
        <v>200</v>
      </c>
      <c r="I22" s="52">
        <v>100</v>
      </c>
      <c r="J22" s="52">
        <f t="shared" si="3"/>
        <v>150</v>
      </c>
      <c r="K22" s="52">
        <v>15</v>
      </c>
      <c r="L22" s="58" t="s">
        <v>195</v>
      </c>
    </row>
    <row r="23" spans="1:12" ht="22.5" customHeight="1">
      <c r="A23" s="642"/>
      <c r="B23" s="273">
        <v>3</v>
      </c>
      <c r="C23" s="125" t="s">
        <v>3074</v>
      </c>
      <c r="D23" s="122" t="s">
        <v>318</v>
      </c>
      <c r="E23" s="123" t="s">
        <v>319</v>
      </c>
      <c r="F23" s="52"/>
      <c r="G23" s="52">
        <v>650</v>
      </c>
      <c r="H23" s="52">
        <v>300</v>
      </c>
      <c r="I23" s="52">
        <v>200</v>
      </c>
      <c r="J23" s="52">
        <f t="shared" si="3"/>
        <v>250</v>
      </c>
      <c r="K23" s="52">
        <v>15</v>
      </c>
      <c r="L23" s="58" t="s">
        <v>195</v>
      </c>
    </row>
    <row r="24" spans="1:12" ht="22.5" customHeight="1">
      <c r="A24" s="642" t="s">
        <v>1855</v>
      </c>
      <c r="B24" s="122">
        <v>3</v>
      </c>
      <c r="C24" s="122" t="s">
        <v>1856</v>
      </c>
      <c r="D24" s="122" t="s">
        <v>1857</v>
      </c>
      <c r="E24" s="123" t="s">
        <v>1858</v>
      </c>
      <c r="F24" s="52"/>
      <c r="G24" s="52">
        <v>125</v>
      </c>
      <c r="H24" s="52">
        <v>300</v>
      </c>
      <c r="I24" s="52">
        <v>100</v>
      </c>
      <c r="J24" s="52">
        <f t="shared" si="3"/>
        <v>200</v>
      </c>
      <c r="K24" s="52">
        <v>13</v>
      </c>
      <c r="L24" s="58" t="s">
        <v>1599</v>
      </c>
    </row>
    <row r="25" spans="1:12" ht="22.5" customHeight="1">
      <c r="A25" s="642"/>
      <c r="B25" s="122">
        <v>3</v>
      </c>
      <c r="C25" s="122" t="s">
        <v>1861</v>
      </c>
      <c r="D25" s="122" t="s">
        <v>1857</v>
      </c>
      <c r="E25" s="123" t="s">
        <v>1858</v>
      </c>
      <c r="F25" s="52"/>
      <c r="G25" s="52">
        <v>550</v>
      </c>
      <c r="H25" s="52">
        <v>150</v>
      </c>
      <c r="I25" s="52">
        <v>150</v>
      </c>
      <c r="J25" s="52">
        <f t="shared" si="3"/>
        <v>150</v>
      </c>
      <c r="K25" s="52">
        <v>13</v>
      </c>
      <c r="L25" s="58" t="s">
        <v>1599</v>
      </c>
    </row>
    <row r="26" spans="1:12" ht="22.5" customHeight="1">
      <c r="A26"/>
      <c r="B26"/>
      <c r="C26"/>
      <c r="D26" s="108"/>
      <c r="E26" s="108"/>
      <c r="F26"/>
      <c r="G26"/>
      <c r="H26"/>
      <c r="I26"/>
      <c r="J26"/>
      <c r="K26"/>
      <c r="L26"/>
    </row>
    <row r="27" spans="1:12" ht="22.5" customHeight="1">
      <c r="A27"/>
      <c r="B27" s="647" t="s">
        <v>3063</v>
      </c>
      <c r="C27" s="127" t="s">
        <v>3064</v>
      </c>
      <c r="D27" s="641">
        <v>23</v>
      </c>
      <c r="E27" s="641"/>
      <c r="F27"/>
      <c r="G27"/>
      <c r="H27"/>
      <c r="I27"/>
      <c r="J27"/>
      <c r="K27"/>
      <c r="L27"/>
    </row>
    <row r="28" spans="1:12" ht="22.5" customHeight="1">
      <c r="A28"/>
      <c r="B28" s="647"/>
      <c r="C28" s="127" t="s">
        <v>3065</v>
      </c>
      <c r="D28" s="641">
        <v>23</v>
      </c>
      <c r="E28" s="641"/>
      <c r="F28"/>
      <c r="G28"/>
      <c r="H28"/>
      <c r="I28"/>
      <c r="J28"/>
      <c r="K28"/>
      <c r="L28"/>
    </row>
    <row r="29" spans="1:12" ht="22.5" customHeight="1">
      <c r="A29"/>
      <c r="B29" s="647"/>
      <c r="C29" s="127" t="s">
        <v>3066</v>
      </c>
      <c r="D29" s="641">
        <v>0</v>
      </c>
      <c r="E29" s="641"/>
      <c r="F29"/>
      <c r="G29"/>
      <c r="H29"/>
      <c r="I29"/>
      <c r="J29"/>
      <c r="K29"/>
      <c r="L29"/>
    </row>
    <row r="30" spans="1:12" ht="22.5" customHeight="1">
      <c r="A30"/>
      <c r="B30" s="647"/>
      <c r="C30" s="127" t="s">
        <v>3067</v>
      </c>
      <c r="D30" s="650">
        <v>1</v>
      </c>
      <c r="E30" s="646"/>
      <c r="F30"/>
      <c r="G30"/>
      <c r="H30"/>
      <c r="I30"/>
      <c r="J30"/>
      <c r="K30"/>
      <c r="L30"/>
    </row>
    <row r="31" spans="1:12" ht="22.5" customHeight="1">
      <c r="A31"/>
      <c r="B31" s="647"/>
      <c r="C31" s="127" t="s">
        <v>3068</v>
      </c>
      <c r="D31" s="641">
        <f>SUM(J3:J25)</f>
        <v>4376</v>
      </c>
      <c r="E31" s="641"/>
      <c r="F31"/>
      <c r="G31"/>
      <c r="H31"/>
      <c r="I31"/>
      <c r="J31"/>
      <c r="K31"/>
      <c r="L31"/>
    </row>
    <row r="32" spans="1:12" ht="22.5" customHeight="1">
      <c r="A32"/>
      <c r="B32"/>
      <c r="C32"/>
      <c r="D32" s="108"/>
      <c r="E32" s="108"/>
      <c r="F32"/>
      <c r="G32"/>
      <c r="H32"/>
      <c r="I32"/>
      <c r="J32"/>
      <c r="K32"/>
      <c r="L32"/>
    </row>
    <row r="33" spans="3:5" customFormat="1" ht="22.5" customHeight="1">
      <c r="C33" s="145"/>
      <c r="D33" s="108"/>
      <c r="E33" s="108"/>
    </row>
    <row r="34" spans="3:5" customFormat="1" ht="22.5" customHeight="1">
      <c r="D34" s="108"/>
      <c r="E34" s="108"/>
    </row>
    <row r="35" spans="3:5" customFormat="1" ht="22.5" customHeight="1">
      <c r="D35" s="108"/>
      <c r="E35" s="108"/>
    </row>
    <row r="36" spans="3:5" customFormat="1" ht="22.5" customHeight="1">
      <c r="D36" s="108"/>
      <c r="E36" s="108"/>
    </row>
    <row r="37" spans="3:5" customFormat="1" ht="22.5" customHeight="1">
      <c r="D37" s="108"/>
      <c r="E37" s="108"/>
    </row>
    <row r="38" spans="3:5" customFormat="1" ht="22.5" customHeight="1">
      <c r="D38" s="108"/>
      <c r="E38" s="108"/>
    </row>
    <row r="39" spans="3:5" customFormat="1" ht="22.5" customHeight="1">
      <c r="D39" s="108"/>
      <c r="E39" s="108"/>
    </row>
    <row r="40" spans="3:5" customFormat="1" ht="22.5" customHeight="1">
      <c r="D40" s="108"/>
      <c r="E40" s="108"/>
    </row>
    <row r="41" spans="3:5" customFormat="1" ht="22.5" customHeight="1">
      <c r="D41" s="108"/>
      <c r="E41" s="108"/>
    </row>
    <row r="42" spans="3:5" customFormat="1" ht="22.5" customHeight="1">
      <c r="D42" s="108"/>
      <c r="E42" s="108"/>
    </row>
    <row r="43" spans="3:5" customFormat="1" ht="22.5" customHeight="1">
      <c r="D43" s="108"/>
      <c r="E43" s="108"/>
    </row>
    <row r="44" spans="3:5" customFormat="1" ht="22.5" customHeight="1">
      <c r="D44" s="108"/>
      <c r="E44" s="108"/>
    </row>
    <row r="45" spans="3:5" customFormat="1" ht="22.5" customHeight="1">
      <c r="D45" s="108"/>
      <c r="E45" s="108"/>
    </row>
    <row r="46" spans="3:5" customFormat="1" ht="22.5" customHeight="1">
      <c r="D46" s="108"/>
      <c r="E46" s="108"/>
    </row>
    <row r="47" spans="3:5" customFormat="1" ht="22.5" customHeight="1">
      <c r="D47" s="108"/>
      <c r="E47" s="108"/>
    </row>
    <row r="48" spans="3:5" customFormat="1" ht="22.5" customHeight="1">
      <c r="D48" s="108"/>
      <c r="E48" s="108"/>
    </row>
    <row r="49" spans="1:12" ht="22.5" customHeight="1">
      <c r="A49"/>
      <c r="B49"/>
      <c r="C49"/>
      <c r="D49" s="108"/>
      <c r="E49" s="108"/>
      <c r="F49"/>
      <c r="G49"/>
      <c r="H49"/>
      <c r="I49"/>
      <c r="J49"/>
      <c r="K49"/>
      <c r="L49"/>
    </row>
    <row r="50" spans="1:12" ht="22.5" customHeight="1">
      <c r="A50"/>
      <c r="B50"/>
      <c r="C50"/>
      <c r="D50" s="108"/>
      <c r="E50" s="108"/>
      <c r="F50"/>
      <c r="G50"/>
      <c r="H50"/>
      <c r="I50"/>
      <c r="J50"/>
      <c r="K50"/>
      <c r="L50"/>
    </row>
    <row r="51" spans="1:12" ht="22.5" customHeight="1">
      <c r="A51"/>
      <c r="B51"/>
      <c r="C51"/>
      <c r="D51" s="108"/>
      <c r="E51" s="108"/>
      <c r="F51"/>
      <c r="G51"/>
      <c r="H51"/>
      <c r="I51"/>
      <c r="J51"/>
      <c r="K51"/>
      <c r="L51"/>
    </row>
    <row r="52" spans="1:12" ht="22.5" customHeight="1">
      <c r="A52"/>
      <c r="B52"/>
      <c r="C52"/>
      <c r="D52" s="108"/>
      <c r="E52" s="108"/>
      <c r="F52"/>
      <c r="G52"/>
      <c r="H52"/>
      <c r="I52"/>
      <c r="J52"/>
      <c r="K52"/>
      <c r="L52"/>
    </row>
    <row r="53" spans="1:12" ht="22.5" customHeight="1">
      <c r="A53" s="6"/>
      <c r="C53" s="1"/>
      <c r="D53" s="29"/>
      <c r="F53"/>
      <c r="G53"/>
      <c r="H53"/>
      <c r="I53"/>
      <c r="J53"/>
      <c r="K53"/>
      <c r="L53"/>
    </row>
    <row r="54" spans="1:12" ht="22.5" customHeight="1">
      <c r="A54"/>
      <c r="B54"/>
      <c r="C54"/>
      <c r="D54" s="108"/>
      <c r="E54" s="108"/>
      <c r="F54"/>
      <c r="G54"/>
      <c r="H54"/>
      <c r="I54"/>
      <c r="J54"/>
      <c r="K54"/>
      <c r="L54"/>
    </row>
    <row r="55" spans="1:12" ht="22.5" customHeight="1">
      <c r="A55"/>
      <c r="B55"/>
      <c r="C55"/>
      <c r="D55" s="108"/>
      <c r="E55" s="108"/>
      <c r="F55"/>
      <c r="G55"/>
      <c r="H55"/>
      <c r="I55"/>
      <c r="J55"/>
      <c r="K55"/>
      <c r="L55"/>
    </row>
    <row r="56" spans="1:12" ht="22.5" customHeight="1">
      <c r="A56"/>
      <c r="B56"/>
      <c r="C56"/>
      <c r="D56" s="108"/>
      <c r="E56" s="108"/>
      <c r="F56"/>
      <c r="G56"/>
      <c r="H56"/>
      <c r="I56"/>
      <c r="J56"/>
      <c r="K56"/>
      <c r="L56"/>
    </row>
    <row r="57" spans="1:12" ht="22.5" customHeight="1">
      <c r="A57"/>
      <c r="B57"/>
      <c r="C57"/>
      <c r="D57" s="108"/>
      <c r="E57" s="108"/>
      <c r="F57"/>
      <c r="G57"/>
      <c r="H57"/>
      <c r="I57"/>
      <c r="J57"/>
      <c r="K57"/>
      <c r="L57"/>
    </row>
    <row r="58" spans="1:12" ht="22.5" customHeight="1">
      <c r="A58"/>
      <c r="B58"/>
      <c r="C58"/>
      <c r="D58" s="108"/>
      <c r="E58" s="108"/>
      <c r="F58"/>
      <c r="G58"/>
      <c r="H58"/>
      <c r="I58"/>
      <c r="J58"/>
      <c r="K58"/>
      <c r="L58"/>
    </row>
    <row r="59" spans="1:12" ht="22.5" customHeight="1">
      <c r="A59"/>
      <c r="B59"/>
      <c r="C59"/>
      <c r="D59" s="108"/>
      <c r="E59" s="108"/>
      <c r="F59"/>
      <c r="G59"/>
      <c r="H59"/>
      <c r="I59"/>
      <c r="J59"/>
      <c r="K59"/>
      <c r="L59"/>
    </row>
    <row r="60" spans="1:12" ht="22.5" customHeight="1">
      <c r="A60"/>
      <c r="B60"/>
      <c r="C60"/>
      <c r="D60" s="108"/>
      <c r="E60" s="108"/>
      <c r="F60"/>
      <c r="G60"/>
      <c r="H60"/>
      <c r="I60"/>
      <c r="J60"/>
      <c r="K60"/>
      <c r="L60"/>
    </row>
    <row r="61" spans="1:12" ht="22.5" customHeight="1">
      <c r="A61"/>
      <c r="B61"/>
      <c r="C61"/>
      <c r="D61" s="108"/>
      <c r="E61" s="108"/>
      <c r="F61"/>
      <c r="G61"/>
      <c r="H61"/>
      <c r="I61"/>
      <c r="J61"/>
      <c r="K61"/>
      <c r="L61"/>
    </row>
    <row r="62" spans="1:12" ht="22.5" customHeight="1">
      <c r="A62"/>
      <c r="B62"/>
      <c r="C62"/>
      <c r="D62" s="108"/>
      <c r="E62" s="108"/>
      <c r="F62"/>
      <c r="G62"/>
      <c r="H62"/>
      <c r="I62"/>
      <c r="J62"/>
      <c r="K62"/>
      <c r="L62"/>
    </row>
    <row r="63" spans="1:12" ht="22.5" customHeight="1">
      <c r="A63"/>
      <c r="B63"/>
      <c r="C63"/>
      <c r="D63" s="108"/>
      <c r="E63" s="108"/>
      <c r="F63"/>
      <c r="G63"/>
      <c r="H63"/>
      <c r="I63"/>
      <c r="J63"/>
      <c r="K63"/>
      <c r="L63"/>
    </row>
    <row r="64" spans="1:12" ht="22.5" customHeight="1">
      <c r="A64"/>
      <c r="B64"/>
      <c r="C64"/>
      <c r="D64" s="108"/>
      <c r="E64" s="108"/>
      <c r="F64"/>
      <c r="G64"/>
      <c r="H64"/>
      <c r="I64"/>
      <c r="J64"/>
      <c r="K64"/>
      <c r="L64"/>
    </row>
    <row r="65" spans="4:5" customFormat="1" ht="22.5" customHeight="1">
      <c r="D65" s="108"/>
      <c r="E65" s="108"/>
    </row>
    <row r="66" spans="4:5" customFormat="1" ht="22.5" customHeight="1">
      <c r="D66" s="108"/>
      <c r="E66" s="108"/>
    </row>
    <row r="67" spans="4:5" customFormat="1" ht="22.5" customHeight="1">
      <c r="D67" s="108"/>
      <c r="E67" s="108"/>
    </row>
    <row r="68" spans="4:5" customFormat="1" ht="22.5" customHeight="1">
      <c r="D68" s="108"/>
      <c r="E68" s="108"/>
    </row>
    <row r="69" spans="4:5" customFormat="1" ht="22.5" customHeight="1">
      <c r="D69" s="108"/>
      <c r="E69" s="108"/>
    </row>
    <row r="70" spans="4:5" customFormat="1" ht="22.5" customHeight="1">
      <c r="D70" s="108"/>
      <c r="E70" s="108"/>
    </row>
    <row r="71" spans="4:5" customFormat="1" ht="22.5" customHeight="1">
      <c r="D71" s="108"/>
      <c r="E71" s="108"/>
    </row>
    <row r="72" spans="4:5" customFormat="1" ht="22.5" customHeight="1">
      <c r="D72" s="108"/>
      <c r="E72" s="108"/>
    </row>
    <row r="73" spans="4:5" customFormat="1" ht="22.5" customHeight="1">
      <c r="D73" s="108"/>
      <c r="E73" s="108"/>
    </row>
    <row r="74" spans="4:5" customFormat="1" ht="22.5" customHeight="1">
      <c r="D74" s="108"/>
      <c r="E74" s="108"/>
    </row>
    <row r="75" spans="4:5" customFormat="1" ht="22.5" customHeight="1">
      <c r="D75" s="108"/>
      <c r="E75" s="108"/>
    </row>
    <row r="76" spans="4:5" customFormat="1" ht="22.5" customHeight="1">
      <c r="D76" s="108"/>
      <c r="E76" s="108"/>
    </row>
    <row r="77" spans="4:5" customFormat="1" ht="22.5" customHeight="1">
      <c r="D77" s="108"/>
      <c r="E77" s="108"/>
    </row>
    <row r="78" spans="4:5" customFormat="1" ht="22.5" customHeight="1">
      <c r="D78" s="108"/>
      <c r="E78" s="108"/>
    </row>
    <row r="79" spans="4:5" customFormat="1" ht="22.5" customHeight="1">
      <c r="D79" s="108"/>
      <c r="E79" s="108"/>
    </row>
    <row r="80" spans="4:5" customFormat="1" ht="22.5" customHeight="1">
      <c r="D80" s="108"/>
      <c r="E80" s="108"/>
    </row>
    <row r="81" spans="1:12" ht="22.5" customHeight="1">
      <c r="A81"/>
      <c r="B81"/>
      <c r="C81"/>
      <c r="D81" s="108"/>
      <c r="E81" s="108"/>
      <c r="F81"/>
      <c r="G81"/>
      <c r="H81"/>
      <c r="I81"/>
      <c r="J81"/>
      <c r="K81"/>
      <c r="L81"/>
    </row>
    <row r="82" spans="1:12" ht="22.5" customHeight="1">
      <c r="A82" s="6"/>
      <c r="C82" s="1"/>
      <c r="D82" s="29"/>
      <c r="F82"/>
      <c r="G82"/>
      <c r="H82"/>
      <c r="I82"/>
      <c r="J82"/>
      <c r="K82"/>
      <c r="L82"/>
    </row>
    <row r="83" spans="1:12" ht="22.5" customHeight="1">
      <c r="A83"/>
      <c r="B83"/>
      <c r="C83"/>
      <c r="D83" s="108"/>
      <c r="E83" s="108"/>
      <c r="F83"/>
      <c r="G83"/>
      <c r="H83"/>
      <c r="I83"/>
      <c r="J83"/>
      <c r="K83"/>
      <c r="L83"/>
    </row>
    <row r="84" spans="1:12" ht="22.5" customHeight="1">
      <c r="A84"/>
      <c r="B84"/>
      <c r="C84"/>
      <c r="D84" s="108"/>
      <c r="E84" s="108"/>
      <c r="F84"/>
      <c r="G84"/>
      <c r="H84"/>
      <c r="I84"/>
      <c r="J84"/>
      <c r="K84"/>
      <c r="L84"/>
    </row>
    <row r="85" spans="1:12" ht="22.5" customHeight="1">
      <c r="A85"/>
      <c r="B85"/>
      <c r="C85"/>
      <c r="D85" s="108"/>
      <c r="E85" s="108"/>
      <c r="F85"/>
      <c r="G85"/>
      <c r="H85"/>
      <c r="I85"/>
      <c r="J85"/>
      <c r="K85"/>
      <c r="L85"/>
    </row>
    <row r="86" spans="1:12" ht="22.5" customHeight="1">
      <c r="A86"/>
      <c r="B86"/>
      <c r="C86"/>
      <c r="D86" s="108"/>
      <c r="E86" s="108"/>
      <c r="F86"/>
      <c r="G86"/>
      <c r="H86"/>
      <c r="I86"/>
      <c r="J86"/>
      <c r="K86"/>
      <c r="L86"/>
    </row>
    <row r="87" spans="1:12" ht="22.5" customHeight="1">
      <c r="A87"/>
      <c r="B87"/>
      <c r="C87"/>
      <c r="D87" s="108"/>
      <c r="E87" s="108"/>
      <c r="F87"/>
      <c r="G87"/>
      <c r="H87"/>
      <c r="I87"/>
      <c r="J87"/>
      <c r="K87"/>
      <c r="L87"/>
    </row>
    <row r="88" spans="1:12" ht="22.5" customHeight="1">
      <c r="A88"/>
      <c r="B88"/>
      <c r="C88"/>
      <c r="D88" s="108"/>
      <c r="E88" s="108"/>
      <c r="F88"/>
      <c r="G88"/>
      <c r="H88"/>
      <c r="I88"/>
      <c r="J88"/>
      <c r="K88"/>
      <c r="L88"/>
    </row>
    <row r="89" spans="1:12" ht="22.5" customHeight="1">
      <c r="A89"/>
      <c r="B89"/>
      <c r="C89"/>
      <c r="D89" s="108"/>
      <c r="E89" s="108"/>
      <c r="F89"/>
      <c r="G89"/>
      <c r="H89"/>
      <c r="I89"/>
      <c r="J89"/>
      <c r="K89"/>
      <c r="L89"/>
    </row>
    <row r="90" spans="1:12" ht="22.5" customHeight="1">
      <c r="A90"/>
      <c r="B90"/>
      <c r="C90"/>
      <c r="D90" s="108"/>
      <c r="E90" s="108"/>
      <c r="F90"/>
      <c r="G90"/>
      <c r="H90"/>
      <c r="I90"/>
      <c r="J90"/>
      <c r="K90"/>
      <c r="L90"/>
    </row>
    <row r="91" spans="1:12" ht="22.5" customHeight="1">
      <c r="A91"/>
      <c r="B91"/>
      <c r="C91"/>
      <c r="D91" s="108"/>
      <c r="E91" s="108"/>
      <c r="F91"/>
      <c r="G91"/>
      <c r="H91"/>
      <c r="I91"/>
      <c r="J91"/>
      <c r="K91"/>
      <c r="L91"/>
    </row>
    <row r="92" spans="1:12" ht="22.5" customHeight="1">
      <c r="A92"/>
      <c r="B92"/>
      <c r="C92"/>
      <c r="D92" s="108"/>
      <c r="E92" s="108"/>
      <c r="F92"/>
      <c r="G92"/>
      <c r="H92"/>
      <c r="I92"/>
      <c r="J92"/>
      <c r="K92"/>
      <c r="L92"/>
    </row>
    <row r="93" spans="1:12" ht="22.5" customHeight="1">
      <c r="A93"/>
      <c r="B93"/>
      <c r="C93"/>
      <c r="D93" s="108"/>
      <c r="E93" s="108"/>
      <c r="F93"/>
      <c r="G93"/>
      <c r="H93"/>
      <c r="I93"/>
      <c r="J93"/>
      <c r="K93"/>
      <c r="L93"/>
    </row>
    <row r="94" spans="1:12" ht="22.5" customHeight="1">
      <c r="A94"/>
      <c r="B94"/>
      <c r="C94"/>
      <c r="D94" s="108"/>
      <c r="E94" s="108"/>
      <c r="F94"/>
      <c r="G94"/>
      <c r="H94"/>
      <c r="I94"/>
      <c r="J94"/>
      <c r="K94"/>
      <c r="L94"/>
    </row>
    <row r="95" spans="1:12" ht="22.5" customHeight="1">
      <c r="A95"/>
      <c r="B95"/>
      <c r="C95"/>
      <c r="D95" s="108"/>
      <c r="E95" s="108"/>
      <c r="F95"/>
      <c r="G95"/>
      <c r="H95"/>
      <c r="I95"/>
      <c r="J95"/>
      <c r="K95"/>
      <c r="L95"/>
    </row>
    <row r="96" spans="1:12" ht="22.5" customHeight="1">
      <c r="A96"/>
      <c r="B96"/>
      <c r="C96"/>
      <c r="D96" s="108"/>
      <c r="E96" s="108"/>
      <c r="F96"/>
      <c r="G96"/>
      <c r="H96"/>
      <c r="I96"/>
      <c r="J96"/>
      <c r="K96"/>
      <c r="L96"/>
    </row>
    <row r="97" spans="1:12" ht="22.5" customHeight="1">
      <c r="A97"/>
      <c r="B97"/>
      <c r="C97"/>
      <c r="D97" s="108"/>
      <c r="E97" s="108"/>
      <c r="F97"/>
      <c r="G97"/>
      <c r="H97"/>
      <c r="I97"/>
      <c r="J97"/>
      <c r="K97"/>
      <c r="L97"/>
    </row>
    <row r="98" spans="1:12" ht="22.5" customHeight="1">
      <c r="A98"/>
      <c r="B98"/>
      <c r="C98"/>
      <c r="D98" s="108"/>
      <c r="E98" s="108"/>
      <c r="F98"/>
      <c r="G98"/>
      <c r="H98"/>
      <c r="I98"/>
      <c r="J98"/>
      <c r="K98"/>
      <c r="L98"/>
    </row>
    <row r="99" spans="1:12" ht="22.5" customHeight="1">
      <c r="A99"/>
      <c r="B99"/>
      <c r="C99"/>
      <c r="D99" s="108"/>
      <c r="E99" s="108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 s="108"/>
      <c r="E100" s="108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 s="108"/>
      <c r="E101" s="108"/>
      <c r="F101"/>
      <c r="G101"/>
      <c r="H101"/>
      <c r="I101"/>
      <c r="J101"/>
      <c r="K101"/>
      <c r="L101"/>
    </row>
    <row r="102" spans="1:12" ht="22.5" customHeight="1">
      <c r="A102" s="6"/>
      <c r="C102" s="1"/>
      <c r="D102" s="29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 s="108"/>
      <c r="E103" s="108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 s="108"/>
      <c r="E104" s="108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 s="108"/>
      <c r="E105" s="108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 s="108"/>
      <c r="E106" s="108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 s="108"/>
      <c r="E107" s="108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 s="108"/>
      <c r="E108" s="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 s="108"/>
      <c r="E109" s="108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 s="108"/>
      <c r="E110" s="108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 s="108"/>
      <c r="E111" s="108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 s="108"/>
      <c r="E112" s="108"/>
      <c r="F112"/>
      <c r="G112"/>
      <c r="H112"/>
      <c r="I112"/>
      <c r="J112"/>
      <c r="K112"/>
      <c r="L112"/>
    </row>
    <row r="113" spans="4:5" customFormat="1" ht="22.5" customHeight="1">
      <c r="D113" s="108"/>
      <c r="E113" s="108"/>
    </row>
    <row r="114" spans="4:5" customFormat="1" ht="22.5" customHeight="1">
      <c r="D114" s="108"/>
      <c r="E114" s="108"/>
    </row>
    <row r="115" spans="4:5" customFormat="1" ht="22.5" customHeight="1">
      <c r="D115" s="108"/>
      <c r="E115" s="108"/>
    </row>
    <row r="116" spans="4:5" customFormat="1" ht="22.5" customHeight="1">
      <c r="D116" s="108"/>
      <c r="E116" s="108"/>
    </row>
    <row r="117" spans="4:5" customFormat="1" ht="22.5" customHeight="1">
      <c r="D117" s="108"/>
      <c r="E117" s="108"/>
    </row>
    <row r="118" spans="4:5" customFormat="1" ht="22.5" customHeight="1">
      <c r="D118" s="108"/>
      <c r="E118" s="108"/>
    </row>
    <row r="119" spans="4:5" customFormat="1" ht="22.5" customHeight="1">
      <c r="D119" s="108"/>
      <c r="E119" s="108"/>
    </row>
    <row r="120" spans="4:5" customFormat="1" ht="22.5" customHeight="1">
      <c r="D120" s="108"/>
      <c r="E120" s="108"/>
    </row>
    <row r="121" spans="4:5" customFormat="1" ht="22.5" customHeight="1">
      <c r="D121" s="108"/>
      <c r="E121" s="108"/>
    </row>
    <row r="122" spans="4:5" customFormat="1" ht="22.5" customHeight="1">
      <c r="D122" s="108"/>
      <c r="E122" s="108"/>
    </row>
    <row r="123" spans="4:5" customFormat="1" ht="22.5" customHeight="1">
      <c r="D123" s="108"/>
      <c r="E123" s="108"/>
    </row>
    <row r="124" spans="4:5" customFormat="1" ht="22.5" customHeight="1">
      <c r="D124" s="108"/>
      <c r="E124" s="108"/>
    </row>
    <row r="125" spans="4:5" customFormat="1" ht="22.5" customHeight="1">
      <c r="D125" s="108"/>
      <c r="E125" s="108"/>
    </row>
    <row r="126" spans="4:5" customFormat="1" ht="22.5" customHeight="1">
      <c r="D126" s="108"/>
      <c r="E126" s="108"/>
    </row>
    <row r="127" spans="4:5" customFormat="1" ht="22.5" customHeight="1">
      <c r="D127" s="108"/>
      <c r="E127" s="108"/>
    </row>
    <row r="128" spans="4:5" customFormat="1" ht="22.5" customHeight="1">
      <c r="D128" s="108"/>
      <c r="E128" s="108"/>
    </row>
    <row r="129" spans="1:12" ht="22.5" customHeight="1">
      <c r="A129"/>
      <c r="B129"/>
      <c r="C129"/>
      <c r="D129" s="108"/>
      <c r="E129" s="108"/>
      <c r="F129"/>
      <c r="G129"/>
      <c r="H129"/>
      <c r="I129"/>
      <c r="J129"/>
      <c r="K129"/>
      <c r="L129"/>
    </row>
    <row r="130" spans="1:12" ht="22.5" customHeight="1">
      <c r="A130" s="6"/>
      <c r="C130" s="1"/>
      <c r="D130" s="29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 s="108"/>
      <c r="E131" s="108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 s="108"/>
      <c r="E132" s="108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 s="108"/>
      <c r="E133" s="108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 s="108"/>
      <c r="E134" s="108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 s="108"/>
      <c r="E135" s="108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 s="108"/>
      <c r="E136" s="108"/>
      <c r="F136"/>
      <c r="G136"/>
      <c r="H136"/>
      <c r="I136"/>
      <c r="J136"/>
      <c r="K136"/>
      <c r="L136"/>
    </row>
    <row r="137" spans="1:12" s="92" customFormat="1" ht="22.5" customHeight="1">
      <c r="D137" s="261"/>
      <c r="E137" s="261"/>
    </row>
    <row r="138" spans="1:12" s="92" customFormat="1" ht="22.5" customHeight="1">
      <c r="D138" s="261"/>
      <c r="E138" s="261"/>
    </row>
    <row r="139" spans="1:12" ht="22.5" customHeight="1">
      <c r="A139"/>
      <c r="B139"/>
      <c r="C139"/>
      <c r="D139" s="108"/>
      <c r="E139" s="108"/>
      <c r="F139"/>
      <c r="G139"/>
      <c r="H139"/>
      <c r="I139"/>
      <c r="J139"/>
      <c r="K139"/>
      <c r="L139"/>
    </row>
    <row r="140" spans="1:12" s="92" customFormat="1" ht="22.5" customHeight="1">
      <c r="D140" s="261"/>
      <c r="E140" s="261"/>
    </row>
    <row r="141" spans="1:12" s="233" customFormat="1" ht="22.5" customHeight="1">
      <c r="D141" s="262"/>
      <c r="E141" s="262"/>
    </row>
    <row r="142" spans="1:12" ht="22.5" customHeight="1">
      <c r="A142" s="6"/>
      <c r="C142" s="1"/>
      <c r="D142" s="29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 s="108"/>
      <c r="E143" s="108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 s="108"/>
      <c r="E144" s="108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 s="108"/>
      <c r="E145" s="108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 s="108"/>
      <c r="E146" s="108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 s="108"/>
      <c r="E147" s="108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 s="108"/>
      <c r="E148" s="10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 s="108"/>
      <c r="E149" s="108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 s="108"/>
      <c r="E150" s="108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 s="108"/>
      <c r="E151" s="108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 s="108"/>
      <c r="E152" s="108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 s="108"/>
      <c r="E153" s="108"/>
      <c r="F153"/>
      <c r="G153"/>
      <c r="H153"/>
      <c r="I153"/>
      <c r="J153"/>
      <c r="K153"/>
      <c r="L153"/>
    </row>
    <row r="154" spans="1:12" ht="22.5" customHeight="1">
      <c r="A154" s="6"/>
      <c r="C154" s="1"/>
      <c r="D154" s="29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 s="108"/>
      <c r="E155" s="108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 s="108"/>
      <c r="E156" s="108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 s="108"/>
      <c r="E157" s="108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 s="108"/>
      <c r="E158" s="10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 s="108"/>
      <c r="E159" s="108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 s="108"/>
      <c r="E160" s="108"/>
      <c r="F160"/>
      <c r="G160"/>
      <c r="H160"/>
      <c r="I160"/>
      <c r="J160"/>
      <c r="K160"/>
      <c r="L160"/>
    </row>
    <row r="161" spans="4:5" customFormat="1" ht="22.5" customHeight="1">
      <c r="D161" s="108"/>
      <c r="E161" s="108"/>
    </row>
    <row r="162" spans="4:5" customFormat="1" ht="22.5" customHeight="1">
      <c r="D162" s="108"/>
      <c r="E162" s="108"/>
    </row>
    <row r="163" spans="4:5" customFormat="1" ht="22.5" customHeight="1">
      <c r="D163" s="108"/>
      <c r="E163" s="108"/>
    </row>
    <row r="164" spans="4:5" customFormat="1" ht="22.5" customHeight="1">
      <c r="D164" s="108"/>
      <c r="E164" s="108"/>
    </row>
    <row r="165" spans="4:5" customFormat="1" ht="22.5" customHeight="1">
      <c r="D165" s="108"/>
      <c r="E165" s="108"/>
    </row>
    <row r="166" spans="4:5" customFormat="1" ht="22.5" customHeight="1">
      <c r="D166" s="108"/>
      <c r="E166" s="108"/>
    </row>
    <row r="167" spans="4:5" customFormat="1" ht="22.5" customHeight="1">
      <c r="D167" s="108"/>
      <c r="E167" s="108"/>
    </row>
    <row r="168" spans="4:5" customFormat="1" ht="22.5" customHeight="1">
      <c r="D168" s="108"/>
      <c r="E168" s="108"/>
    </row>
    <row r="169" spans="4:5" customFormat="1" ht="22.5" customHeight="1">
      <c r="D169" s="108"/>
      <c r="E169" s="108"/>
    </row>
    <row r="170" spans="4:5" customFormat="1" ht="22.5" customHeight="1">
      <c r="D170" s="108"/>
      <c r="E170" s="108"/>
    </row>
    <row r="171" spans="4:5" customFormat="1" ht="22.5" customHeight="1">
      <c r="D171" s="108"/>
      <c r="E171" s="108"/>
    </row>
    <row r="172" spans="4:5" customFormat="1" ht="22.5" customHeight="1">
      <c r="D172" s="108"/>
      <c r="E172" s="108"/>
    </row>
    <row r="173" spans="4:5" customFormat="1" ht="22.5" customHeight="1">
      <c r="D173" s="108"/>
      <c r="E173" s="108"/>
    </row>
    <row r="174" spans="4:5" customFormat="1" ht="22.5" customHeight="1">
      <c r="D174" s="108"/>
      <c r="E174" s="108"/>
    </row>
    <row r="175" spans="4:5" customFormat="1" ht="22.5" customHeight="1">
      <c r="D175" s="108"/>
      <c r="E175" s="108"/>
    </row>
    <row r="176" spans="4:5" customFormat="1" ht="22.5" customHeight="1">
      <c r="D176" s="108"/>
      <c r="E176" s="108"/>
    </row>
    <row r="177" spans="1:12" ht="22.5" customHeight="1">
      <c r="A177"/>
      <c r="B177"/>
      <c r="C177"/>
      <c r="D177" s="108"/>
      <c r="E177" s="108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 s="108"/>
      <c r="E178" s="10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 s="108"/>
      <c r="E179" s="108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 s="108"/>
      <c r="E180" s="108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 s="108"/>
      <c r="E181" s="108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 s="108"/>
      <c r="E182" s="108"/>
      <c r="F182"/>
      <c r="G182"/>
      <c r="H182"/>
      <c r="I182"/>
      <c r="J182"/>
      <c r="K182"/>
      <c r="L182"/>
    </row>
    <row r="183" spans="1:12" ht="22.5" customHeight="1">
      <c r="A183" s="6"/>
      <c r="C183" s="1"/>
      <c r="D183" s="29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 s="108"/>
      <c r="E184" s="108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 s="108"/>
      <c r="E185" s="108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 s="108"/>
      <c r="E186" s="108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 s="108"/>
      <c r="E187" s="108"/>
      <c r="F187"/>
      <c r="G187"/>
      <c r="H187"/>
      <c r="I187"/>
      <c r="J187"/>
      <c r="K187"/>
      <c r="L187"/>
    </row>
    <row r="188" spans="1:12" s="234" customFormat="1" ht="22.5" customHeight="1">
      <c r="D188" s="263"/>
      <c r="E188" s="263"/>
    </row>
    <row r="189" spans="1:12" s="234" customFormat="1" ht="22.5" customHeight="1">
      <c r="D189" s="263"/>
      <c r="E189" s="263"/>
    </row>
    <row r="190" spans="1:12" s="234" customFormat="1" ht="22.5" customHeight="1">
      <c r="D190" s="263"/>
      <c r="E190" s="263"/>
    </row>
    <row r="191" spans="1:12" ht="22.5" customHeight="1">
      <c r="A191"/>
      <c r="B191"/>
      <c r="C191"/>
      <c r="D191" s="108"/>
      <c r="E191" s="108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 s="108"/>
      <c r="E192" s="108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 s="108"/>
      <c r="E193" s="108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 s="108"/>
      <c r="E194" s="108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 s="108"/>
      <c r="E195" s="108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 s="108"/>
      <c r="E196" s="108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 s="108"/>
      <c r="E197" s="108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 s="108"/>
      <c r="E198" s="10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 s="108"/>
      <c r="E199" s="108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 s="108"/>
      <c r="E200" s="108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 s="108"/>
      <c r="E201" s="108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 s="108"/>
      <c r="E202" s="108"/>
      <c r="F202"/>
      <c r="G202"/>
      <c r="H202"/>
      <c r="I202"/>
      <c r="J202"/>
      <c r="K202"/>
      <c r="L202"/>
    </row>
    <row r="203" spans="1:12" ht="22.5" customHeight="1">
      <c r="A203" s="6"/>
      <c r="C203" s="1"/>
      <c r="D203" s="29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 s="108"/>
      <c r="E204" s="108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 s="108"/>
      <c r="E205" s="108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 s="108"/>
      <c r="E206" s="108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 s="108"/>
      <c r="E207" s="108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 s="108"/>
      <c r="E208" s="1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 s="108"/>
      <c r="E209" s="108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 s="108"/>
      <c r="E210" s="108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 s="108"/>
      <c r="E211" s="108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 s="108"/>
      <c r="E212" s="108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 s="108"/>
      <c r="E213" s="108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 s="108"/>
      <c r="E214" s="108"/>
      <c r="F214"/>
      <c r="G214"/>
      <c r="H214"/>
      <c r="I214"/>
      <c r="J214"/>
      <c r="K214"/>
      <c r="L214"/>
    </row>
    <row r="215" spans="1:12" ht="22.5" customHeight="1">
      <c r="A215" s="6"/>
      <c r="C215" s="1"/>
      <c r="D215" s="29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 s="108"/>
      <c r="E216" s="108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 s="108"/>
      <c r="E217" s="108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 s="108"/>
      <c r="E218" s="10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 s="108"/>
      <c r="E219" s="108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 s="108"/>
      <c r="E220" s="108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 s="108"/>
      <c r="E221" s="108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 s="108"/>
      <c r="E222" s="108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 s="108"/>
      <c r="E223" s="108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 s="108"/>
      <c r="E224" s="108"/>
      <c r="F224"/>
      <c r="G224"/>
      <c r="H224"/>
      <c r="I224"/>
      <c r="J224"/>
      <c r="K224"/>
      <c r="L224"/>
    </row>
    <row r="225" spans="1:12" s="92" customFormat="1" ht="22.5" customHeight="1">
      <c r="D225" s="261"/>
      <c r="E225" s="261"/>
    </row>
    <row r="226" spans="1:12" ht="22.5" customHeight="1">
      <c r="A226"/>
      <c r="B226"/>
      <c r="C226"/>
      <c r="D226" s="108"/>
      <c r="E226" s="108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 s="108"/>
      <c r="E227" s="108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 s="108"/>
      <c r="E228" s="10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 s="108"/>
      <c r="E229" s="108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 s="108"/>
      <c r="E230" s="108"/>
      <c r="F230"/>
      <c r="G230"/>
      <c r="H230"/>
      <c r="I230"/>
      <c r="J230"/>
      <c r="K230"/>
      <c r="L230"/>
    </row>
    <row r="231" spans="1:12" ht="22.5" customHeight="1">
      <c r="A231" s="6"/>
      <c r="C231" s="1"/>
      <c r="D231" s="29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 s="108"/>
      <c r="E232" s="108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 s="108"/>
      <c r="E233" s="108"/>
      <c r="F233"/>
      <c r="G233"/>
      <c r="H233"/>
      <c r="I233"/>
      <c r="J233"/>
      <c r="K233"/>
      <c r="L233"/>
    </row>
    <row r="234" spans="1:12" s="92" customFormat="1" ht="22.5" customHeight="1">
      <c r="D234" s="261"/>
      <c r="E234" s="261"/>
    </row>
    <row r="235" spans="1:12" ht="22.5" customHeight="1">
      <c r="A235"/>
      <c r="B235"/>
      <c r="C235"/>
      <c r="D235" s="108"/>
      <c r="E235" s="108"/>
      <c r="F235"/>
      <c r="G235"/>
      <c r="H235"/>
      <c r="I235"/>
      <c r="J235"/>
      <c r="K235"/>
      <c r="L235"/>
    </row>
    <row r="236" spans="1:12" s="92" customFormat="1" ht="22.5" customHeight="1">
      <c r="D236" s="261"/>
      <c r="E236" s="261"/>
    </row>
    <row r="237" spans="1:12" s="92" customFormat="1" ht="22.5" customHeight="1">
      <c r="D237" s="261"/>
      <c r="E237" s="261"/>
    </row>
    <row r="238" spans="1:12" ht="22.5" customHeight="1">
      <c r="A238"/>
      <c r="B238"/>
      <c r="C238"/>
      <c r="D238" s="108"/>
      <c r="E238" s="10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 s="108"/>
      <c r="E239" s="108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 s="108"/>
      <c r="E240" s="108"/>
      <c r="F240"/>
      <c r="G240"/>
      <c r="H240"/>
      <c r="I240"/>
      <c r="J240"/>
      <c r="K240"/>
      <c r="L240"/>
    </row>
    <row r="241" spans="1:12" ht="22.5" customHeight="1">
      <c r="A241" s="6"/>
      <c r="C241" s="1"/>
      <c r="D241" s="29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 s="108"/>
      <c r="E242" s="108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 s="108"/>
      <c r="E243" s="108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 s="108"/>
      <c r="E244" s="108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 s="108"/>
      <c r="E245" s="108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 s="108"/>
      <c r="E246" s="108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 s="108"/>
      <c r="E247" s="108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 s="108"/>
      <c r="E248" s="10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 s="108"/>
      <c r="E249" s="108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 s="108"/>
      <c r="E250" s="108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 s="108"/>
      <c r="E251" s="108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 s="108"/>
      <c r="E252" s="108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 s="108"/>
      <c r="E253" s="108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 s="108"/>
      <c r="E254" s="108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 s="108"/>
      <c r="E255" s="108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 s="108"/>
      <c r="E256" s="108"/>
      <c r="F256"/>
      <c r="G256"/>
      <c r="H256"/>
      <c r="I256"/>
      <c r="J256"/>
      <c r="K256"/>
      <c r="L256"/>
    </row>
    <row r="257" spans="1:12" ht="22.5" customHeight="1">
      <c r="A257" s="6"/>
      <c r="C257" s="1"/>
      <c r="D257" s="29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 s="108"/>
      <c r="E258" s="10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 s="108"/>
      <c r="E259" s="108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 s="108"/>
      <c r="E260" s="108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 s="108"/>
      <c r="E261" s="108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 s="108"/>
      <c r="E262" s="108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 s="108"/>
      <c r="E263" s="108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 s="108"/>
      <c r="E264" s="108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 s="108"/>
      <c r="E265" s="108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 s="108"/>
      <c r="E266" s="108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 s="108"/>
      <c r="E267" s="108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 s="108"/>
      <c r="E268" s="10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 s="108"/>
      <c r="E269" s="108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 s="108"/>
      <c r="E270" s="108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 s="108"/>
      <c r="E271" s="108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 s="108"/>
      <c r="E272" s="108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 s="108"/>
      <c r="E273" s="108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 s="108"/>
      <c r="E274" s="108"/>
      <c r="F274"/>
      <c r="G274"/>
      <c r="H274"/>
      <c r="I274"/>
      <c r="J274"/>
      <c r="K274"/>
      <c r="L274"/>
    </row>
    <row r="275" spans="1:12" ht="22.5" customHeight="1">
      <c r="A275" s="6"/>
      <c r="C275" s="1"/>
      <c r="D275" s="29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 s="108"/>
      <c r="E276" s="108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 s="108"/>
      <c r="E277" s="108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 s="108"/>
      <c r="E278" s="108"/>
      <c r="F278"/>
      <c r="G278"/>
      <c r="H278"/>
      <c r="I278"/>
      <c r="J278"/>
      <c r="K278"/>
      <c r="L278"/>
    </row>
    <row r="279" spans="1:12" ht="22.5" customHeight="1">
      <c r="A279" s="6"/>
      <c r="C279" s="1"/>
      <c r="D279" s="2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 s="108"/>
      <c r="E280" s="108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 s="108"/>
      <c r="E281" s="108"/>
      <c r="F281"/>
      <c r="G281"/>
      <c r="H281"/>
      <c r="I281"/>
      <c r="J281"/>
      <c r="K281"/>
      <c r="L281"/>
    </row>
    <row r="282" spans="1:12" ht="21" customHeight="1">
      <c r="A282"/>
      <c r="B282"/>
      <c r="C282"/>
      <c r="D282" s="108"/>
      <c r="E282" s="108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 s="108"/>
      <c r="E283" s="108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 s="108"/>
      <c r="E284" s="108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 s="108"/>
      <c r="E285" s="108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 s="108"/>
      <c r="E286" s="108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 s="108"/>
      <c r="E287" s="108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 s="108"/>
      <c r="E288" s="108"/>
      <c r="F288"/>
      <c r="G288"/>
      <c r="H288"/>
      <c r="I288"/>
      <c r="J288"/>
      <c r="K288"/>
      <c r="L288"/>
    </row>
    <row r="289" spans="1:12" ht="22.5" customHeight="1">
      <c r="A289" s="6"/>
      <c r="C289" s="1"/>
      <c r="D289" s="2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 s="108"/>
      <c r="E290" s="108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 s="108"/>
      <c r="E291" s="108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 s="108"/>
      <c r="E292" s="108"/>
      <c r="F292"/>
      <c r="G292"/>
      <c r="H292"/>
      <c r="I292"/>
      <c r="J292"/>
      <c r="K292"/>
      <c r="L292"/>
    </row>
    <row r="293" spans="1:12" ht="22.5" customHeight="1">
      <c r="A293" s="6"/>
      <c r="C293" s="1"/>
      <c r="D293" s="29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 s="108"/>
      <c r="E294" s="108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 s="108"/>
      <c r="E295" s="108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 s="108"/>
      <c r="E296" s="108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 s="108"/>
      <c r="E297" s="108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 s="108"/>
      <c r="E298" s="10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 s="108"/>
      <c r="E299" s="108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 s="108"/>
      <c r="E300" s="108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 s="108"/>
      <c r="E301" s="108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 s="108"/>
      <c r="E302" s="108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 s="108"/>
      <c r="E303" s="108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 s="108"/>
      <c r="E304" s="108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 s="108"/>
      <c r="E305" s="108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 s="108"/>
      <c r="E306" s="108"/>
      <c r="F306"/>
      <c r="G306"/>
      <c r="H306"/>
      <c r="I306"/>
      <c r="J306"/>
      <c r="K306"/>
      <c r="L306"/>
    </row>
    <row r="307" spans="1:12" ht="22.5" customHeight="1">
      <c r="A307" s="6"/>
      <c r="C307" s="1"/>
      <c r="D307" s="29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 s="108"/>
      <c r="E308" s="1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 s="108"/>
      <c r="E309" s="108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 s="108"/>
      <c r="E310" s="108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 s="108"/>
      <c r="E311" s="108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 s="108"/>
      <c r="E312" s="108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 s="108"/>
      <c r="E313" s="108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 s="108"/>
      <c r="E314" s="108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 s="108"/>
      <c r="E315" s="108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 s="108"/>
      <c r="E316" s="108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 s="108"/>
      <c r="E317" s="108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 s="108"/>
      <c r="E318" s="10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 s="108"/>
      <c r="E319" s="108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 s="108"/>
      <c r="E320" s="108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 s="108"/>
      <c r="E321" s="108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 s="108"/>
      <c r="E322" s="108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 s="108"/>
      <c r="E323" s="108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 s="108"/>
      <c r="E324" s="108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 s="108"/>
      <c r="E325" s="108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 s="108"/>
      <c r="E326" s="108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 s="108"/>
      <c r="E327" s="108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 s="108"/>
      <c r="E328" s="10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 s="108"/>
      <c r="E329" s="108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 s="108"/>
      <c r="E330" s="108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 s="108"/>
      <c r="E331" s="108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 s="108"/>
      <c r="E332" s="108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 s="108"/>
      <c r="E333" s="108"/>
      <c r="F333"/>
      <c r="G333"/>
      <c r="H333"/>
      <c r="I333"/>
      <c r="J333"/>
      <c r="K333"/>
      <c r="L333"/>
    </row>
    <row r="334" spans="1:12" ht="22.5" customHeight="1">
      <c r="A334" s="6"/>
      <c r="C334" s="1"/>
      <c r="D334" s="29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 s="108"/>
      <c r="E335" s="108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 s="108"/>
      <c r="E336" s="108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 s="108"/>
      <c r="E337" s="108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 s="108"/>
      <c r="E338" s="10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 s="108"/>
      <c r="E339" s="108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 s="108"/>
      <c r="E340" s="108"/>
      <c r="F340"/>
      <c r="G340"/>
      <c r="H340"/>
      <c r="I340"/>
      <c r="J340"/>
      <c r="K340"/>
      <c r="L340"/>
    </row>
    <row r="341" spans="1:12" ht="22.5" customHeight="1">
      <c r="A341"/>
      <c r="B341"/>
      <c r="C341"/>
      <c r="D341" s="108"/>
      <c r="E341" s="108"/>
      <c r="F341"/>
      <c r="G341"/>
      <c r="H341"/>
      <c r="I341"/>
      <c r="J341"/>
      <c r="K341"/>
      <c r="L341"/>
    </row>
    <row r="342" spans="1:12" ht="22.5" customHeight="1">
      <c r="A342"/>
      <c r="B342"/>
      <c r="C342"/>
      <c r="D342" s="108"/>
      <c r="E342" s="108"/>
      <c r="F342"/>
      <c r="G342"/>
      <c r="H342"/>
      <c r="I342"/>
      <c r="J342"/>
      <c r="K342"/>
      <c r="L342"/>
    </row>
    <row r="343" spans="1:12" ht="22.5" customHeight="1">
      <c r="A343" s="6"/>
      <c r="C343" s="1"/>
      <c r="D343" s="29"/>
      <c r="F343"/>
      <c r="G343"/>
      <c r="H343"/>
      <c r="I343"/>
      <c r="J343"/>
      <c r="K343"/>
      <c r="L343"/>
    </row>
    <row r="344" spans="1:12" ht="22.5" customHeight="1">
      <c r="A344"/>
      <c r="B344"/>
      <c r="C344"/>
      <c r="D344" s="108"/>
      <c r="E344" s="108"/>
      <c r="F344"/>
      <c r="G344"/>
      <c r="H344"/>
      <c r="I344"/>
      <c r="J344"/>
      <c r="K344"/>
      <c r="L344"/>
    </row>
    <row r="345" spans="1:12" ht="22.5" customHeight="1">
      <c r="A345"/>
      <c r="B345"/>
      <c r="C345"/>
      <c r="D345" s="108"/>
      <c r="E345" s="108"/>
      <c r="F345"/>
      <c r="G345"/>
      <c r="H345"/>
      <c r="I345"/>
      <c r="J345"/>
      <c r="K345"/>
      <c r="L345"/>
    </row>
    <row r="346" spans="1:12" ht="22.5" customHeight="1">
      <c r="A346"/>
      <c r="B346"/>
      <c r="C346"/>
      <c r="D346" s="108"/>
      <c r="E346" s="108"/>
      <c r="F346"/>
      <c r="G346"/>
      <c r="H346"/>
      <c r="I346"/>
      <c r="J346"/>
      <c r="K346"/>
      <c r="L346"/>
    </row>
    <row r="347" spans="1:12" ht="22.5" customHeight="1">
      <c r="A347"/>
      <c r="B347"/>
      <c r="C347"/>
      <c r="D347" s="108"/>
      <c r="E347" s="108"/>
      <c r="F347"/>
      <c r="G347"/>
      <c r="H347"/>
      <c r="I347"/>
      <c r="J347"/>
      <c r="K347"/>
      <c r="L347"/>
    </row>
    <row r="348" spans="1:12" ht="22.5" customHeight="1">
      <c r="A348"/>
      <c r="B348"/>
      <c r="C348"/>
      <c r="D348" s="108"/>
      <c r="E348" s="108"/>
      <c r="F348"/>
      <c r="G348"/>
      <c r="H348"/>
      <c r="I348"/>
      <c r="J348"/>
      <c r="K348"/>
      <c r="L348"/>
    </row>
    <row r="349" spans="1:12" ht="22.5" customHeight="1">
      <c r="A349"/>
      <c r="B349"/>
      <c r="C349"/>
      <c r="D349" s="108"/>
      <c r="E349" s="108"/>
      <c r="F349"/>
      <c r="G349"/>
      <c r="H349"/>
      <c r="I349"/>
      <c r="J349"/>
      <c r="K349"/>
      <c r="L349"/>
    </row>
    <row r="350" spans="1:12" ht="22.5" customHeight="1">
      <c r="A350"/>
      <c r="B350"/>
      <c r="C350"/>
      <c r="D350" s="108"/>
      <c r="E350" s="108"/>
      <c r="F350"/>
      <c r="G350"/>
      <c r="H350"/>
      <c r="I350"/>
      <c r="J350"/>
      <c r="K350"/>
      <c r="L350"/>
    </row>
    <row r="351" spans="1:12" ht="22.5" customHeight="1">
      <c r="A351"/>
      <c r="B351"/>
      <c r="C351"/>
      <c r="D351" s="108"/>
      <c r="E351" s="108"/>
      <c r="F351"/>
      <c r="G351"/>
      <c r="H351"/>
      <c r="I351"/>
      <c r="J351"/>
      <c r="K351"/>
      <c r="L351"/>
    </row>
    <row r="352" spans="1:12" ht="22.5" customHeight="1">
      <c r="A352"/>
      <c r="B352"/>
      <c r="C352"/>
      <c r="D352" s="108"/>
      <c r="E352" s="108"/>
      <c r="F352"/>
      <c r="G352"/>
      <c r="H352"/>
      <c r="I352"/>
      <c r="J352"/>
      <c r="K352"/>
      <c r="L352"/>
    </row>
    <row r="353" spans="1:12" ht="22.5" customHeight="1">
      <c r="A353"/>
      <c r="B353"/>
      <c r="C353"/>
      <c r="D353" s="108"/>
      <c r="E353" s="108"/>
      <c r="F353"/>
      <c r="G353"/>
      <c r="H353"/>
      <c r="I353"/>
      <c r="J353"/>
      <c r="K353"/>
      <c r="L353"/>
    </row>
    <row r="354" spans="1:12" ht="22.5" customHeight="1">
      <c r="A354"/>
      <c r="B354"/>
      <c r="C354"/>
      <c r="D354" s="108"/>
      <c r="E354" s="108"/>
      <c r="F354"/>
      <c r="G354"/>
      <c r="H354"/>
      <c r="I354"/>
      <c r="J354"/>
      <c r="K354"/>
      <c r="L354"/>
    </row>
    <row r="355" spans="1:12" ht="22.5" customHeight="1">
      <c r="A355"/>
      <c r="B355"/>
      <c r="C355"/>
      <c r="D355" s="108"/>
      <c r="E355" s="108"/>
      <c r="F355"/>
      <c r="G355"/>
      <c r="H355"/>
      <c r="I355"/>
      <c r="J355"/>
      <c r="K355"/>
      <c r="L355"/>
    </row>
    <row r="356" spans="1:12" ht="22.5" customHeight="1">
      <c r="A356"/>
      <c r="B356"/>
      <c r="C356"/>
      <c r="D356" s="108"/>
      <c r="E356" s="108"/>
      <c r="F356"/>
      <c r="G356"/>
      <c r="H356"/>
      <c r="I356"/>
      <c r="J356"/>
      <c r="K356"/>
      <c r="L356"/>
    </row>
    <row r="357" spans="1:12" ht="22.5" customHeight="1">
      <c r="A357"/>
      <c r="B357"/>
      <c r="C357"/>
      <c r="D357" s="108"/>
      <c r="E357" s="108"/>
      <c r="F357"/>
      <c r="G357"/>
      <c r="H357"/>
      <c r="I357"/>
      <c r="J357"/>
      <c r="K357"/>
      <c r="L357"/>
    </row>
    <row r="358" spans="1:12" ht="22.5" customHeight="1">
      <c r="A358"/>
      <c r="B358"/>
      <c r="C358"/>
      <c r="D358" s="108"/>
      <c r="E358" s="108"/>
      <c r="F358"/>
      <c r="G358"/>
      <c r="H358"/>
      <c r="I358"/>
      <c r="J358"/>
      <c r="K358"/>
      <c r="L358"/>
    </row>
    <row r="359" spans="1:12" ht="22.5" customHeight="1">
      <c r="A359"/>
      <c r="B359"/>
      <c r="C359"/>
      <c r="D359" s="108"/>
      <c r="E359" s="108"/>
      <c r="F359"/>
      <c r="G359"/>
      <c r="H359"/>
      <c r="I359"/>
      <c r="J359"/>
      <c r="K359"/>
      <c r="L359"/>
    </row>
    <row r="360" spans="1:12" ht="22.5" customHeight="1">
      <c r="A360"/>
      <c r="B360"/>
      <c r="C360"/>
      <c r="D360" s="108"/>
      <c r="E360" s="108"/>
      <c r="F360"/>
      <c r="G360"/>
      <c r="H360"/>
      <c r="I360"/>
      <c r="J360"/>
      <c r="K360"/>
      <c r="L360"/>
    </row>
    <row r="361" spans="1:12" ht="22.5" customHeight="1">
      <c r="A361"/>
      <c r="B361"/>
      <c r="C361"/>
      <c r="D361" s="108"/>
      <c r="E361" s="108"/>
      <c r="F361"/>
      <c r="G361"/>
      <c r="H361"/>
      <c r="I361"/>
      <c r="J361"/>
      <c r="K361"/>
      <c r="L361"/>
    </row>
    <row r="362" spans="1:12" ht="22.5" customHeight="1">
      <c r="A362"/>
      <c r="B362"/>
      <c r="C362"/>
      <c r="D362" s="108"/>
      <c r="E362" s="108"/>
      <c r="F362"/>
      <c r="G362"/>
      <c r="H362"/>
      <c r="I362"/>
      <c r="J362"/>
      <c r="K362"/>
      <c r="L362"/>
    </row>
    <row r="363" spans="1:12" ht="22.5" customHeight="1">
      <c r="A363"/>
      <c r="B363"/>
      <c r="C363"/>
      <c r="D363" s="108"/>
      <c r="E363" s="108"/>
      <c r="F363"/>
      <c r="G363"/>
      <c r="H363"/>
      <c r="I363"/>
      <c r="J363"/>
      <c r="K363"/>
      <c r="L363"/>
    </row>
    <row r="364" spans="1:12" ht="22.5" customHeight="1">
      <c r="A364" s="6"/>
      <c r="C364" s="1"/>
      <c r="D364" s="29"/>
      <c r="F364"/>
      <c r="G364"/>
      <c r="H364"/>
      <c r="I364"/>
      <c r="J364"/>
      <c r="K364"/>
      <c r="L364"/>
    </row>
    <row r="365" spans="1:12" ht="22.5" customHeight="1">
      <c r="A365"/>
      <c r="B365"/>
      <c r="C365"/>
      <c r="D365" s="108"/>
      <c r="E365" s="108"/>
      <c r="F365"/>
      <c r="G365"/>
      <c r="H365"/>
      <c r="I365"/>
      <c r="J365"/>
      <c r="K365"/>
      <c r="L365"/>
    </row>
    <row r="366" spans="1:12" ht="22.5" customHeight="1">
      <c r="A366"/>
      <c r="B366"/>
      <c r="C366"/>
      <c r="D366" s="108"/>
      <c r="E366" s="108"/>
      <c r="F366"/>
      <c r="G366"/>
      <c r="H366"/>
      <c r="I366"/>
      <c r="J366"/>
      <c r="K366"/>
      <c r="L366"/>
    </row>
    <row r="367" spans="1:12" ht="22.5" customHeight="1">
      <c r="A367"/>
      <c r="B367"/>
      <c r="C367"/>
      <c r="D367" s="108"/>
      <c r="E367" s="108"/>
      <c r="F367"/>
      <c r="G367"/>
      <c r="H367"/>
      <c r="I367"/>
      <c r="J367"/>
      <c r="K367"/>
      <c r="L367"/>
    </row>
    <row r="368" spans="1:12" ht="22.5" customHeight="1">
      <c r="A368"/>
      <c r="B368"/>
      <c r="C368"/>
      <c r="D368" s="108"/>
      <c r="E368" s="108"/>
      <c r="F368"/>
      <c r="G368"/>
      <c r="H368"/>
      <c r="I368"/>
      <c r="J368"/>
      <c r="K368"/>
      <c r="L368"/>
    </row>
    <row r="369" spans="1:12" ht="22.5" customHeight="1">
      <c r="A369"/>
      <c r="B369"/>
      <c r="C369"/>
      <c r="D369" s="108"/>
      <c r="E369" s="108"/>
      <c r="F369"/>
      <c r="G369"/>
      <c r="H369"/>
      <c r="I369"/>
      <c r="J369"/>
      <c r="K369"/>
      <c r="L369"/>
    </row>
    <row r="370" spans="1:12" ht="22.5" customHeight="1">
      <c r="A370"/>
      <c r="B370"/>
      <c r="C370"/>
      <c r="D370" s="108"/>
      <c r="E370" s="108"/>
      <c r="F370"/>
      <c r="G370"/>
      <c r="H370"/>
      <c r="I370"/>
      <c r="J370"/>
      <c r="K370"/>
      <c r="L370"/>
    </row>
    <row r="371" spans="1:12" ht="22.5" customHeight="1">
      <c r="A371"/>
      <c r="B371"/>
      <c r="C371"/>
      <c r="D371" s="108"/>
      <c r="E371" s="108"/>
      <c r="F371"/>
      <c r="G371"/>
      <c r="H371"/>
      <c r="I371"/>
      <c r="J371"/>
      <c r="K371"/>
      <c r="L371"/>
    </row>
    <row r="372" spans="1:12" ht="22.5" customHeight="1">
      <c r="A372"/>
      <c r="B372"/>
      <c r="C372"/>
      <c r="D372" s="108"/>
      <c r="E372" s="108"/>
      <c r="F372"/>
      <c r="G372"/>
      <c r="H372"/>
      <c r="I372"/>
      <c r="J372"/>
      <c r="K372"/>
      <c r="L372"/>
    </row>
    <row r="373" spans="1:12" ht="22.5" customHeight="1">
      <c r="A373"/>
      <c r="B373"/>
      <c r="C373"/>
      <c r="D373" s="108"/>
      <c r="E373" s="108"/>
      <c r="F373"/>
      <c r="G373"/>
      <c r="H373"/>
      <c r="I373"/>
      <c r="J373"/>
      <c r="K373"/>
      <c r="L373"/>
    </row>
    <row r="374" spans="1:12" ht="22.5" customHeight="1">
      <c r="A374"/>
      <c r="B374"/>
      <c r="C374"/>
      <c r="D374" s="108"/>
      <c r="E374" s="108"/>
      <c r="F374"/>
      <c r="G374"/>
      <c r="H374"/>
      <c r="I374"/>
      <c r="J374"/>
      <c r="K374"/>
      <c r="L374"/>
    </row>
    <row r="375" spans="1:12" ht="22.5" customHeight="1">
      <c r="A375"/>
      <c r="B375"/>
      <c r="C375"/>
      <c r="D375" s="108"/>
      <c r="E375" s="108"/>
      <c r="F375"/>
      <c r="G375"/>
      <c r="H375"/>
      <c r="I375"/>
      <c r="J375"/>
      <c r="K375"/>
      <c r="L375"/>
    </row>
    <row r="376" spans="1:12" ht="22.5" customHeight="1">
      <c r="A376"/>
      <c r="B376"/>
      <c r="C376"/>
      <c r="D376" s="108"/>
      <c r="E376" s="108"/>
      <c r="F376"/>
      <c r="G376"/>
      <c r="H376"/>
      <c r="I376"/>
      <c r="J376"/>
      <c r="K376"/>
      <c r="L376"/>
    </row>
    <row r="377" spans="1:12" ht="22.5" customHeight="1">
      <c r="A377" s="6"/>
      <c r="C377" s="1"/>
      <c r="D377" s="29"/>
      <c r="F377"/>
      <c r="G377"/>
      <c r="H377"/>
      <c r="I377"/>
      <c r="J377"/>
      <c r="K377"/>
      <c r="L377"/>
    </row>
    <row r="378" spans="1:12" ht="22.5" customHeight="1">
      <c r="A378"/>
      <c r="B378"/>
      <c r="C378"/>
      <c r="D378" s="108"/>
      <c r="E378" s="108"/>
      <c r="F378"/>
      <c r="G378"/>
      <c r="H378"/>
      <c r="I378"/>
      <c r="J378"/>
      <c r="K378"/>
      <c r="L378"/>
    </row>
    <row r="379" spans="1:12" ht="22.5" customHeight="1">
      <c r="A379"/>
      <c r="B379"/>
      <c r="C379"/>
      <c r="D379" s="108"/>
      <c r="E379" s="108"/>
      <c r="F379"/>
      <c r="G379"/>
      <c r="H379"/>
      <c r="I379"/>
      <c r="J379"/>
      <c r="K379"/>
      <c r="L379"/>
    </row>
    <row r="380" spans="1:12" ht="22.5" customHeight="1">
      <c r="A380"/>
      <c r="B380"/>
      <c r="C380"/>
      <c r="D380" s="108"/>
      <c r="E380" s="108"/>
      <c r="F380"/>
      <c r="G380"/>
      <c r="H380"/>
      <c r="I380"/>
      <c r="J380"/>
      <c r="K380"/>
      <c r="L380"/>
    </row>
    <row r="381" spans="1:12" ht="22.5" customHeight="1">
      <c r="A381"/>
      <c r="B381"/>
      <c r="C381"/>
      <c r="D381" s="108"/>
      <c r="E381" s="108"/>
      <c r="F381"/>
      <c r="G381"/>
      <c r="H381"/>
      <c r="I381"/>
      <c r="J381"/>
      <c r="K381"/>
      <c r="L381"/>
    </row>
    <row r="382" spans="1:12" ht="22.5" customHeight="1">
      <c r="A382"/>
      <c r="B382"/>
      <c r="C382"/>
      <c r="D382" s="108"/>
      <c r="E382" s="108"/>
      <c r="F382"/>
      <c r="G382"/>
      <c r="H382"/>
      <c r="I382"/>
      <c r="J382"/>
      <c r="K382"/>
      <c r="L382"/>
    </row>
    <row r="383" spans="1:12" ht="22.5" customHeight="1">
      <c r="A383"/>
      <c r="B383"/>
      <c r="C383"/>
      <c r="D383" s="108"/>
      <c r="E383" s="108"/>
      <c r="F383"/>
      <c r="G383"/>
      <c r="H383"/>
      <c r="I383"/>
      <c r="J383"/>
      <c r="K383"/>
      <c r="L383"/>
    </row>
    <row r="384" spans="1:12" ht="22.5" customHeight="1">
      <c r="A384"/>
      <c r="B384"/>
      <c r="C384"/>
      <c r="D384" s="108"/>
      <c r="E384" s="108"/>
      <c r="F384"/>
      <c r="G384"/>
      <c r="H384"/>
      <c r="I384"/>
      <c r="J384"/>
      <c r="K384"/>
      <c r="L384"/>
    </row>
    <row r="385" spans="1:12" ht="22.5" customHeight="1">
      <c r="A385"/>
      <c r="B385"/>
      <c r="C385"/>
      <c r="D385" s="108"/>
      <c r="E385" s="108"/>
      <c r="F385"/>
      <c r="G385"/>
      <c r="H385"/>
      <c r="I385"/>
      <c r="J385"/>
      <c r="K385"/>
      <c r="L385"/>
    </row>
    <row r="386" spans="1:12" ht="22.5" customHeight="1">
      <c r="A386" s="6"/>
      <c r="C386" s="1"/>
      <c r="D386" s="29"/>
      <c r="F386"/>
      <c r="G386"/>
      <c r="H386"/>
      <c r="I386"/>
      <c r="J386"/>
      <c r="K386"/>
      <c r="L386"/>
    </row>
    <row r="387" spans="1:12" ht="22.5" customHeight="1">
      <c r="A387"/>
      <c r="B387"/>
      <c r="C387"/>
      <c r="D387" s="108"/>
      <c r="E387" s="108"/>
      <c r="F387"/>
      <c r="G387"/>
      <c r="H387"/>
      <c r="I387"/>
      <c r="J387"/>
      <c r="K387"/>
      <c r="L387"/>
    </row>
    <row r="388" spans="1:12" ht="22.5" customHeight="1">
      <c r="A388"/>
      <c r="B388"/>
      <c r="C388"/>
      <c r="D388" s="108"/>
      <c r="E388" s="108"/>
      <c r="F388"/>
      <c r="G388"/>
      <c r="H388"/>
      <c r="I388"/>
      <c r="J388"/>
      <c r="K388"/>
      <c r="L388"/>
    </row>
    <row r="389" spans="1:12" ht="22.5" customHeight="1">
      <c r="A389"/>
      <c r="B389"/>
      <c r="C389"/>
      <c r="D389" s="108"/>
      <c r="E389" s="108"/>
      <c r="F389"/>
      <c r="G389"/>
      <c r="H389"/>
      <c r="I389"/>
      <c r="J389"/>
      <c r="K389"/>
      <c r="L389"/>
    </row>
    <row r="390" spans="1:12" ht="22.5" customHeight="1">
      <c r="A390"/>
      <c r="B390"/>
      <c r="C390"/>
      <c r="D390" s="108"/>
      <c r="E390" s="108"/>
      <c r="F390"/>
      <c r="G390"/>
      <c r="H390"/>
      <c r="I390"/>
      <c r="J390"/>
      <c r="K390"/>
      <c r="L390"/>
    </row>
    <row r="391" spans="1:12" ht="22.5" customHeight="1">
      <c r="A391"/>
      <c r="B391"/>
      <c r="C391"/>
      <c r="D391" s="108"/>
      <c r="E391" s="108"/>
      <c r="F391"/>
      <c r="G391"/>
      <c r="H391"/>
      <c r="I391"/>
      <c r="J391"/>
      <c r="K391"/>
      <c r="L391"/>
    </row>
    <row r="392" spans="1:12" ht="22.5" customHeight="1">
      <c r="A392"/>
      <c r="B392"/>
      <c r="C392"/>
      <c r="D392" s="108"/>
      <c r="E392" s="108"/>
      <c r="F392"/>
      <c r="G392"/>
      <c r="H392"/>
      <c r="I392"/>
      <c r="J392"/>
      <c r="K392"/>
      <c r="L392"/>
    </row>
    <row r="393" spans="1:12" ht="22.5" customHeight="1">
      <c r="A393"/>
      <c r="B393"/>
      <c r="C393"/>
      <c r="D393" s="108"/>
      <c r="E393" s="108"/>
      <c r="F393"/>
      <c r="G393"/>
      <c r="H393"/>
      <c r="I393"/>
      <c r="J393"/>
      <c r="K393"/>
      <c r="L393"/>
    </row>
    <row r="394" spans="1:12" ht="22.5" customHeight="1">
      <c r="A394"/>
      <c r="B394"/>
      <c r="C394"/>
      <c r="D394" s="108"/>
      <c r="E394" s="108"/>
      <c r="F394"/>
      <c r="G394"/>
      <c r="H394"/>
      <c r="I394"/>
      <c r="J394"/>
      <c r="K394"/>
      <c r="L394"/>
    </row>
    <row r="395" spans="1:12" ht="22.5" customHeight="1">
      <c r="A395"/>
      <c r="B395"/>
      <c r="C395"/>
      <c r="D395" s="108"/>
      <c r="E395" s="108"/>
      <c r="F395"/>
      <c r="G395"/>
      <c r="H395"/>
      <c r="I395"/>
      <c r="J395"/>
      <c r="K395"/>
      <c r="L395"/>
    </row>
    <row r="396" spans="1:12" ht="22.5" customHeight="1">
      <c r="A396"/>
      <c r="B396"/>
      <c r="C396"/>
      <c r="D396" s="108"/>
      <c r="E396" s="108"/>
      <c r="F396"/>
      <c r="G396"/>
      <c r="H396"/>
      <c r="I396"/>
      <c r="J396"/>
      <c r="K396"/>
      <c r="L396"/>
    </row>
    <row r="397" spans="1:12" ht="22.5" customHeight="1">
      <c r="A397"/>
      <c r="B397"/>
      <c r="C397"/>
      <c r="D397" s="108"/>
      <c r="E397" s="108"/>
      <c r="F397"/>
      <c r="G397"/>
      <c r="H397"/>
      <c r="I397"/>
      <c r="J397"/>
      <c r="K397"/>
      <c r="L397"/>
    </row>
    <row r="398" spans="1:12" ht="22.5" customHeight="1">
      <c r="A398"/>
      <c r="B398"/>
      <c r="C398"/>
      <c r="D398" s="108"/>
      <c r="E398" s="108"/>
      <c r="F398"/>
      <c r="G398"/>
      <c r="H398"/>
      <c r="I398"/>
      <c r="J398"/>
      <c r="K398"/>
      <c r="L398"/>
    </row>
    <row r="399" spans="1:12" ht="22.5" customHeight="1">
      <c r="A399" s="6"/>
      <c r="C399" s="1"/>
      <c r="D399" s="29"/>
      <c r="F399"/>
      <c r="G399"/>
      <c r="H399"/>
      <c r="I399"/>
      <c r="J399"/>
      <c r="K399"/>
      <c r="L399"/>
    </row>
    <row r="400" spans="1:12" ht="22.5" customHeight="1">
      <c r="A400"/>
      <c r="B400"/>
      <c r="C400"/>
      <c r="D400" s="108"/>
      <c r="E400" s="108"/>
      <c r="F400"/>
      <c r="G400"/>
      <c r="H400"/>
      <c r="I400"/>
      <c r="J400"/>
      <c r="K400"/>
      <c r="L400"/>
    </row>
    <row r="401" spans="1:12" ht="22.5" customHeight="1">
      <c r="A401"/>
      <c r="B401"/>
      <c r="C401"/>
      <c r="D401" s="108"/>
      <c r="E401" s="108"/>
      <c r="F401"/>
      <c r="G401"/>
      <c r="H401"/>
      <c r="I401"/>
      <c r="J401"/>
      <c r="K401"/>
      <c r="L401"/>
    </row>
    <row r="402" spans="1:12" ht="22.5" customHeight="1">
      <c r="A402" s="6"/>
      <c r="C402" s="1"/>
      <c r="D402" s="29"/>
      <c r="F402"/>
      <c r="G402"/>
      <c r="H402"/>
      <c r="I402"/>
      <c r="J402"/>
      <c r="K402"/>
      <c r="L402"/>
    </row>
    <row r="403" spans="1:12" ht="22.5" customHeight="1">
      <c r="A403"/>
      <c r="B403"/>
      <c r="C403"/>
      <c r="D403" s="108"/>
      <c r="E403" s="108"/>
      <c r="F403"/>
      <c r="G403"/>
      <c r="H403"/>
      <c r="I403"/>
      <c r="J403"/>
      <c r="K403"/>
      <c r="L403"/>
    </row>
    <row r="404" spans="1:12" ht="22.5" customHeight="1">
      <c r="A404"/>
      <c r="B404"/>
      <c r="C404"/>
      <c r="D404" s="108"/>
      <c r="E404" s="108"/>
      <c r="F404"/>
      <c r="G404"/>
      <c r="H404"/>
      <c r="I404"/>
      <c r="J404"/>
      <c r="K404"/>
      <c r="L404"/>
    </row>
    <row r="405" spans="1:12" ht="22.5" customHeight="1">
      <c r="A405"/>
      <c r="B405"/>
      <c r="C405"/>
      <c r="D405" s="108"/>
      <c r="E405" s="108"/>
      <c r="F405"/>
      <c r="G405"/>
      <c r="H405"/>
      <c r="I405"/>
      <c r="J405"/>
      <c r="K405"/>
      <c r="L405"/>
    </row>
    <row r="406" spans="1:12" ht="22.5" customHeight="1">
      <c r="A406" s="6"/>
      <c r="C406" s="1"/>
      <c r="D406" s="29"/>
      <c r="F406"/>
      <c r="G406"/>
      <c r="H406"/>
      <c r="I406"/>
      <c r="J406"/>
      <c r="K406"/>
      <c r="L406"/>
    </row>
    <row r="407" spans="1:12" ht="22.5" customHeight="1">
      <c r="A407"/>
      <c r="B407"/>
      <c r="C407"/>
      <c r="D407" s="108"/>
      <c r="E407" s="108"/>
      <c r="F407"/>
      <c r="G407"/>
      <c r="H407"/>
      <c r="I407"/>
      <c r="J407"/>
      <c r="K407"/>
      <c r="L407"/>
    </row>
    <row r="408" spans="1:12" ht="22.5" customHeight="1">
      <c r="A408"/>
      <c r="B408"/>
      <c r="C408"/>
      <c r="D408" s="108"/>
      <c r="E408" s="108"/>
      <c r="F408"/>
      <c r="G408"/>
      <c r="H408"/>
      <c r="I408"/>
      <c r="J408"/>
      <c r="K408"/>
      <c r="L408"/>
    </row>
    <row r="409" spans="1:12" ht="22.5" customHeight="1">
      <c r="A409" s="6"/>
      <c r="C409" s="1"/>
      <c r="D409" s="29"/>
      <c r="F409"/>
      <c r="G409"/>
      <c r="H409"/>
      <c r="I409"/>
      <c r="J409"/>
      <c r="K409"/>
      <c r="L409"/>
    </row>
    <row r="410" spans="1:12" ht="22.5" customHeight="1">
      <c r="A410"/>
      <c r="B410"/>
      <c r="C410"/>
      <c r="D410" s="108"/>
      <c r="E410" s="108"/>
      <c r="F410"/>
      <c r="G410"/>
      <c r="H410"/>
      <c r="I410"/>
      <c r="J410"/>
      <c r="K410"/>
      <c r="L410"/>
    </row>
    <row r="411" spans="1:12" ht="22.5" customHeight="1">
      <c r="A411"/>
      <c r="B411"/>
      <c r="C411"/>
      <c r="D411" s="108"/>
      <c r="E411" s="108"/>
      <c r="F411"/>
      <c r="G411"/>
      <c r="H411"/>
      <c r="I411"/>
      <c r="J411"/>
      <c r="K411"/>
      <c r="L411"/>
    </row>
    <row r="412" spans="1:12" ht="22.5" customHeight="1">
      <c r="A412"/>
      <c r="B412"/>
      <c r="C412"/>
      <c r="D412" s="108"/>
      <c r="E412" s="108"/>
      <c r="F412"/>
      <c r="G412"/>
      <c r="H412"/>
      <c r="I412"/>
      <c r="J412"/>
      <c r="K412"/>
      <c r="L412"/>
    </row>
    <row r="413" spans="1:12" ht="22.5" customHeight="1">
      <c r="A413"/>
      <c r="B413"/>
      <c r="C413"/>
      <c r="D413" s="108"/>
      <c r="E413" s="108"/>
      <c r="F413"/>
      <c r="G413"/>
      <c r="H413"/>
      <c r="I413"/>
      <c r="J413"/>
      <c r="K413"/>
      <c r="L413"/>
    </row>
    <row r="414" spans="1:12" ht="22.5" customHeight="1">
      <c r="A414"/>
      <c r="B414"/>
      <c r="C414"/>
      <c r="D414" s="108"/>
      <c r="E414" s="108"/>
      <c r="F414"/>
      <c r="G414"/>
      <c r="H414"/>
      <c r="I414"/>
      <c r="J414"/>
      <c r="K414"/>
      <c r="L414"/>
    </row>
    <row r="415" spans="1:12" ht="22.5" customHeight="1">
      <c r="A415" s="6"/>
      <c r="C415" s="1"/>
      <c r="D415" s="29"/>
      <c r="F415"/>
      <c r="G415"/>
      <c r="H415"/>
      <c r="I415"/>
      <c r="J415"/>
      <c r="K415"/>
      <c r="L415"/>
    </row>
    <row r="416" spans="1:12" ht="22.5" customHeight="1">
      <c r="A416"/>
      <c r="B416"/>
      <c r="C416"/>
      <c r="D416" s="108"/>
      <c r="E416" s="108"/>
      <c r="F416"/>
      <c r="G416"/>
      <c r="H416"/>
      <c r="I416"/>
      <c r="J416"/>
      <c r="K416"/>
      <c r="L416"/>
    </row>
    <row r="417" spans="1:18" ht="22.5" customHeight="1">
      <c r="A417"/>
      <c r="B417"/>
      <c r="C417"/>
      <c r="D417" s="108"/>
      <c r="E417" s="108"/>
      <c r="F417"/>
      <c r="G417"/>
      <c r="H417"/>
      <c r="I417"/>
      <c r="J417"/>
      <c r="K417"/>
      <c r="L417"/>
    </row>
    <row r="418" spans="1:18" ht="22.5" customHeight="1"/>
    <row r="419" spans="1:18" ht="22.5" customHeight="1"/>
    <row r="420" spans="1:18" ht="22.5" customHeight="1"/>
    <row r="421" spans="1:18" ht="22.5" customHeight="1"/>
    <row r="422" spans="1:18" ht="22.5" customHeight="1"/>
    <row r="423" spans="1:18" ht="22.5" customHeight="1"/>
    <row r="424" spans="1:18" ht="22.5" customHeight="1">
      <c r="M424" s="6"/>
      <c r="N424" s="1"/>
      <c r="O424" s="1"/>
      <c r="P424" s="29"/>
      <c r="Q424" s="10"/>
      <c r="R424" s="11"/>
    </row>
    <row r="425" spans="1:18" ht="22.5" customHeight="1"/>
    <row r="426" spans="1:18" ht="22.5" customHeight="1"/>
    <row r="427" spans="1:18" ht="22.5" customHeight="1"/>
    <row r="428" spans="1:18" ht="22.5" customHeight="1"/>
    <row r="429" spans="1:18" ht="22.5" customHeight="1"/>
    <row r="430" spans="1:18" ht="22.5" customHeight="1"/>
    <row r="431" spans="1:18" ht="22.5" customHeight="1"/>
    <row r="432" spans="1:18" ht="22.5" customHeight="1"/>
    <row r="433" spans="13:18" ht="22.5" customHeight="1"/>
    <row r="434" spans="13:18" ht="22.5" customHeight="1">
      <c r="M434" s="6"/>
      <c r="N434" s="1"/>
      <c r="O434" s="1"/>
      <c r="P434" s="29"/>
      <c r="Q434" s="10"/>
      <c r="R434" s="11"/>
    </row>
    <row r="435" spans="13:18" ht="22.5" customHeight="1"/>
    <row r="436" spans="13:18" ht="22.5" customHeight="1"/>
    <row r="437" spans="13:18" ht="22.5" customHeight="1"/>
    <row r="438" spans="13:18" ht="22.5" customHeight="1"/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/>
    <row r="448" spans="13:18" ht="22.5" customHeight="1"/>
    <row r="449" spans="13:18" ht="22.5" customHeight="1"/>
    <row r="450" spans="13:18" ht="22.5" customHeight="1"/>
    <row r="451" spans="13:18" ht="22.5" customHeight="1">
      <c r="M451" s="6"/>
      <c r="N451" s="1"/>
      <c r="O451" s="1"/>
      <c r="P451" s="29"/>
      <c r="Q451" s="10"/>
      <c r="R451" s="11"/>
    </row>
    <row r="452" spans="13:18" ht="22.5" customHeight="1"/>
    <row r="453" spans="13:18" ht="22.5" customHeight="1"/>
    <row r="454" spans="13:18" ht="22.5" customHeight="1"/>
    <row r="455" spans="13:18" ht="22.5" customHeight="1">
      <c r="M455" s="6"/>
      <c r="N455" s="1"/>
      <c r="O455" s="1"/>
      <c r="P455" s="29"/>
      <c r="Q455" s="10"/>
      <c r="R455" s="11"/>
    </row>
    <row r="456" spans="13:18" ht="22.5" customHeight="1"/>
    <row r="457" spans="13:18" ht="22.5" customHeight="1"/>
    <row r="458" spans="13:18" ht="22.5" customHeight="1"/>
    <row r="459" spans="13:18" ht="22.5" customHeight="1">
      <c r="M459" s="6"/>
      <c r="N459" s="1"/>
      <c r="O459" s="1"/>
      <c r="P459" s="29"/>
      <c r="Q459" s="10"/>
      <c r="R459" s="11"/>
    </row>
  </sheetData>
  <mergeCells count="16">
    <mergeCell ref="A1:L1"/>
    <mergeCell ref="D27:E27"/>
    <mergeCell ref="D28:E28"/>
    <mergeCell ref="D29:E29"/>
    <mergeCell ref="D30:E30"/>
    <mergeCell ref="D31:E31"/>
    <mergeCell ref="A3:A5"/>
    <mergeCell ref="A6:A8"/>
    <mergeCell ref="A9:A10"/>
    <mergeCell ref="A11:A13"/>
    <mergeCell ref="A14:A17"/>
    <mergeCell ref="A18:A19"/>
    <mergeCell ref="A20:A21"/>
    <mergeCell ref="A22:A23"/>
    <mergeCell ref="A24:A25"/>
    <mergeCell ref="B27:B31"/>
  </mergeCells>
  <phoneticPr fontId="39" type="noConversion"/>
  <pageMargins left="0.75" right="0.75" top="1" bottom="1" header="0.51180555555555596" footer="0.51180555555555596"/>
  <pageSetup paperSize="9" scale="82" orientation="landscape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E38" sqref="E38"/>
    </sheetView>
  </sheetViews>
  <sheetFormatPr defaultColWidth="9" defaultRowHeight="14.25"/>
  <cols>
    <col min="1" max="1" width="4.875" style="332" customWidth="1"/>
    <col min="2" max="2" width="5" style="332" customWidth="1"/>
    <col min="3" max="3" width="6.125" style="332" customWidth="1"/>
    <col min="4" max="4" width="18.375" style="332" customWidth="1"/>
    <col min="5" max="5" width="52.625" style="332" customWidth="1"/>
    <col min="6" max="6" width="8.5" style="332" customWidth="1"/>
    <col min="7" max="7" width="11.125" style="332" customWidth="1"/>
    <col min="8" max="8" width="10.5" style="332" customWidth="1"/>
    <col min="9" max="9" width="10.75" style="332" customWidth="1"/>
    <col min="10" max="10" width="35.25" style="332" customWidth="1"/>
    <col min="11" max="16384" width="9" style="332"/>
  </cols>
  <sheetData>
    <row r="1" spans="1:10" ht="20.25">
      <c r="A1" s="606" t="s">
        <v>3549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 s="401" customFormat="1" ht="12.75">
      <c r="A2" s="397" t="s">
        <v>1582</v>
      </c>
      <c r="B2" s="397" t="s">
        <v>1</v>
      </c>
      <c r="C2" s="397" t="s">
        <v>2</v>
      </c>
      <c r="D2" s="397" t="s">
        <v>3</v>
      </c>
      <c r="E2" s="398" t="s">
        <v>5</v>
      </c>
      <c r="F2" s="397" t="s">
        <v>6</v>
      </c>
      <c r="G2" s="397" t="s">
        <v>3637</v>
      </c>
      <c r="H2" s="388" t="s">
        <v>3054</v>
      </c>
      <c r="I2" s="388" t="s">
        <v>12</v>
      </c>
      <c r="J2" s="388" t="s">
        <v>13</v>
      </c>
    </row>
    <row r="3" spans="1:10" s="401" customFormat="1" ht="12.75">
      <c r="A3" s="608" t="s">
        <v>3629</v>
      </c>
      <c r="B3" s="608">
        <v>23</v>
      </c>
      <c r="C3" s="608">
        <v>23</v>
      </c>
      <c r="D3" s="610" t="s">
        <v>1797</v>
      </c>
      <c r="E3" s="399" t="s">
        <v>1798</v>
      </c>
      <c r="F3" s="399" t="s">
        <v>1799</v>
      </c>
      <c r="G3" s="403" t="s">
        <v>1800</v>
      </c>
      <c r="H3" s="396">
        <v>150</v>
      </c>
      <c r="I3" s="396" t="s">
        <v>1609</v>
      </c>
      <c r="J3" s="392"/>
    </row>
    <row r="4" spans="1:10" s="401" customFormat="1" ht="13.5" customHeight="1">
      <c r="A4" s="608"/>
      <c r="B4" s="608"/>
      <c r="C4" s="608"/>
      <c r="D4" s="610"/>
      <c r="E4" s="399" t="s">
        <v>1801</v>
      </c>
      <c r="F4" s="399" t="s">
        <v>1799</v>
      </c>
      <c r="G4" s="390" t="s">
        <v>1802</v>
      </c>
      <c r="H4" s="392">
        <v>100</v>
      </c>
      <c r="I4" s="392" t="s">
        <v>1590</v>
      </c>
      <c r="J4" s="392" t="s">
        <v>1803</v>
      </c>
    </row>
    <row r="5" spans="1:10" s="401" customFormat="1" ht="12.75">
      <c r="A5" s="608"/>
      <c r="B5" s="608"/>
      <c r="C5" s="608"/>
      <c r="D5" s="610"/>
      <c r="E5" s="399" t="s">
        <v>1804</v>
      </c>
      <c r="F5" s="399" t="s">
        <v>1799</v>
      </c>
      <c r="G5" s="403" t="s">
        <v>1805</v>
      </c>
      <c r="H5" s="396">
        <v>100</v>
      </c>
      <c r="I5" s="396" t="s">
        <v>1609</v>
      </c>
      <c r="J5" s="392" t="s">
        <v>3536</v>
      </c>
    </row>
    <row r="6" spans="1:10" s="401" customFormat="1" ht="12.75">
      <c r="A6" s="608"/>
      <c r="B6" s="608"/>
      <c r="C6" s="608"/>
      <c r="D6" s="609" t="s">
        <v>1806</v>
      </c>
      <c r="E6" s="390" t="s">
        <v>1807</v>
      </c>
      <c r="F6" s="390" t="s">
        <v>1808</v>
      </c>
      <c r="G6" s="403" t="s">
        <v>1810</v>
      </c>
      <c r="H6" s="396">
        <v>200</v>
      </c>
      <c r="I6" s="396" t="s">
        <v>1609</v>
      </c>
      <c r="J6" s="392"/>
    </row>
    <row r="7" spans="1:10" s="401" customFormat="1" ht="13.5" customHeight="1">
      <c r="A7" s="608"/>
      <c r="B7" s="608"/>
      <c r="C7" s="608"/>
      <c r="D7" s="609"/>
      <c r="E7" s="389" t="s">
        <v>1811</v>
      </c>
      <c r="F7" s="390" t="s">
        <v>1808</v>
      </c>
      <c r="G7" s="391" t="s">
        <v>1812</v>
      </c>
      <c r="H7" s="392">
        <v>175</v>
      </c>
      <c r="I7" s="392" t="s">
        <v>1590</v>
      </c>
      <c r="J7" s="392"/>
    </row>
    <row r="8" spans="1:10" s="401" customFormat="1" ht="13.5" customHeight="1">
      <c r="A8" s="608"/>
      <c r="B8" s="608"/>
      <c r="C8" s="608"/>
      <c r="D8" s="609"/>
      <c r="E8" s="389" t="s">
        <v>1813</v>
      </c>
      <c r="F8" s="390" t="s">
        <v>1808</v>
      </c>
      <c r="G8" s="391" t="s">
        <v>1814</v>
      </c>
      <c r="H8" s="392">
        <v>200</v>
      </c>
      <c r="I8" s="392" t="s">
        <v>1594</v>
      </c>
      <c r="J8" s="392"/>
    </row>
    <row r="9" spans="1:10" s="401" customFormat="1" ht="13.5" customHeight="1">
      <c r="A9" s="608"/>
      <c r="B9" s="608"/>
      <c r="C9" s="608"/>
      <c r="D9" s="609" t="s">
        <v>231</v>
      </c>
      <c r="E9" s="389" t="s">
        <v>1815</v>
      </c>
      <c r="F9" s="390" t="s">
        <v>1816</v>
      </c>
      <c r="G9" s="391" t="s">
        <v>1818</v>
      </c>
      <c r="H9" s="392">
        <v>200</v>
      </c>
      <c r="I9" s="392" t="s">
        <v>1594</v>
      </c>
      <c r="J9" s="392"/>
    </row>
    <row r="10" spans="1:10" s="401" customFormat="1" ht="13.5" customHeight="1">
      <c r="A10" s="608"/>
      <c r="B10" s="608"/>
      <c r="C10" s="608"/>
      <c r="D10" s="609"/>
      <c r="E10" s="390" t="s">
        <v>1819</v>
      </c>
      <c r="F10" s="390" t="s">
        <v>1816</v>
      </c>
      <c r="G10" s="391" t="s">
        <v>1820</v>
      </c>
      <c r="H10" s="392">
        <v>250</v>
      </c>
      <c r="I10" s="392" t="s">
        <v>1594</v>
      </c>
      <c r="J10" s="392"/>
    </row>
    <row r="11" spans="1:10" s="401" customFormat="1" ht="13.5" customHeight="1">
      <c r="A11" s="608"/>
      <c r="B11" s="608"/>
      <c r="C11" s="608"/>
      <c r="D11" s="609" t="s">
        <v>249</v>
      </c>
      <c r="E11" s="390" t="s">
        <v>1821</v>
      </c>
      <c r="F11" s="390" t="s">
        <v>1822</v>
      </c>
      <c r="G11" s="391" t="s">
        <v>1824</v>
      </c>
      <c r="H11" s="392">
        <v>185</v>
      </c>
      <c r="I11" s="392" t="s">
        <v>1590</v>
      </c>
      <c r="J11" s="392" t="s">
        <v>1825</v>
      </c>
    </row>
    <row r="12" spans="1:10" s="401" customFormat="1" ht="13.5" customHeight="1">
      <c r="A12" s="608"/>
      <c r="B12" s="608"/>
      <c r="C12" s="608"/>
      <c r="D12" s="609"/>
      <c r="E12" s="389" t="s">
        <v>1826</v>
      </c>
      <c r="F12" s="390" t="s">
        <v>1822</v>
      </c>
      <c r="G12" s="391" t="s">
        <v>1827</v>
      </c>
      <c r="H12" s="392">
        <v>150</v>
      </c>
      <c r="I12" s="392" t="s">
        <v>1594</v>
      </c>
      <c r="J12" s="392" t="s">
        <v>1828</v>
      </c>
    </row>
    <row r="13" spans="1:10" s="401" customFormat="1" ht="13.5" customHeight="1">
      <c r="A13" s="608"/>
      <c r="B13" s="608"/>
      <c r="C13" s="608"/>
      <c r="D13" s="609"/>
      <c r="E13" s="389" t="s">
        <v>1829</v>
      </c>
      <c r="F13" s="390" t="s">
        <v>1822</v>
      </c>
      <c r="G13" s="391" t="s">
        <v>1830</v>
      </c>
      <c r="H13" s="392">
        <v>250</v>
      </c>
      <c r="I13" s="392" t="s">
        <v>1594</v>
      </c>
      <c r="J13" s="392" t="s">
        <v>1831</v>
      </c>
    </row>
    <row r="14" spans="1:10" s="401" customFormat="1" ht="13.5" customHeight="1">
      <c r="A14" s="608"/>
      <c r="B14" s="608"/>
      <c r="C14" s="608"/>
      <c r="D14" s="609" t="s">
        <v>807</v>
      </c>
      <c r="E14" s="399" t="s">
        <v>1832</v>
      </c>
      <c r="F14" s="390" t="s">
        <v>264</v>
      </c>
      <c r="G14" s="391" t="s">
        <v>1833</v>
      </c>
      <c r="H14" s="392">
        <v>125</v>
      </c>
      <c r="I14" s="392" t="s">
        <v>1594</v>
      </c>
      <c r="J14" s="392"/>
    </row>
    <row r="15" spans="1:10" s="401" customFormat="1" ht="13.5" customHeight="1">
      <c r="A15" s="608"/>
      <c r="B15" s="608"/>
      <c r="C15" s="608"/>
      <c r="D15" s="609"/>
      <c r="E15" s="399" t="s">
        <v>1834</v>
      </c>
      <c r="F15" s="390" t="s">
        <v>264</v>
      </c>
      <c r="G15" s="390" t="s">
        <v>1835</v>
      </c>
      <c r="H15" s="392">
        <v>75</v>
      </c>
      <c r="I15" s="392" t="s">
        <v>1594</v>
      </c>
      <c r="J15" s="392"/>
    </row>
    <row r="16" spans="1:10" s="401" customFormat="1" ht="13.5" customHeight="1">
      <c r="A16" s="608"/>
      <c r="B16" s="608"/>
      <c r="C16" s="608"/>
      <c r="D16" s="609"/>
      <c r="E16" s="399" t="s">
        <v>1836</v>
      </c>
      <c r="F16" s="390" t="s">
        <v>264</v>
      </c>
      <c r="G16" s="390" t="s">
        <v>1837</v>
      </c>
      <c r="H16" s="392">
        <v>100</v>
      </c>
      <c r="I16" s="392" t="s">
        <v>1590</v>
      </c>
      <c r="J16" s="392" t="s">
        <v>1838</v>
      </c>
    </row>
    <row r="17" spans="1:10" s="401" customFormat="1" ht="13.5" customHeight="1">
      <c r="A17" s="608"/>
      <c r="B17" s="608"/>
      <c r="C17" s="608"/>
      <c r="D17" s="609"/>
      <c r="E17" s="399" t="s">
        <v>1839</v>
      </c>
      <c r="F17" s="390" t="s">
        <v>264</v>
      </c>
      <c r="G17" s="391" t="s">
        <v>1840</v>
      </c>
      <c r="H17" s="392">
        <v>200</v>
      </c>
      <c r="I17" s="392" t="s">
        <v>1594</v>
      </c>
      <c r="J17" s="392"/>
    </row>
    <row r="18" spans="1:10" s="401" customFormat="1" ht="13.5" customHeight="1">
      <c r="A18" s="608"/>
      <c r="B18" s="608"/>
      <c r="C18" s="608"/>
      <c r="D18" s="609" t="s">
        <v>273</v>
      </c>
      <c r="E18" s="390" t="s">
        <v>1841</v>
      </c>
      <c r="F18" s="390" t="s">
        <v>1842</v>
      </c>
      <c r="G18" s="391" t="s">
        <v>1844</v>
      </c>
      <c r="H18" s="392">
        <v>350</v>
      </c>
      <c r="I18" s="392" t="s">
        <v>1594</v>
      </c>
      <c r="J18" s="392"/>
    </row>
    <row r="19" spans="1:10" s="401" customFormat="1" ht="13.5" customHeight="1">
      <c r="A19" s="608"/>
      <c r="B19" s="608"/>
      <c r="C19" s="608"/>
      <c r="D19" s="609"/>
      <c r="E19" s="389" t="s">
        <v>1845</v>
      </c>
      <c r="F19" s="390" t="s">
        <v>1842</v>
      </c>
      <c r="G19" s="391" t="s">
        <v>1846</v>
      </c>
      <c r="H19" s="392">
        <v>200</v>
      </c>
      <c r="I19" s="392" t="s">
        <v>1594</v>
      </c>
      <c r="J19" s="392"/>
    </row>
    <row r="20" spans="1:10" s="401" customFormat="1" ht="12.75">
      <c r="A20" s="608"/>
      <c r="B20" s="608"/>
      <c r="C20" s="608"/>
      <c r="D20" s="609" t="s">
        <v>284</v>
      </c>
      <c r="E20" s="390" t="s">
        <v>1847</v>
      </c>
      <c r="F20" s="390" t="s">
        <v>1848</v>
      </c>
      <c r="G20" s="403" t="s">
        <v>1850</v>
      </c>
      <c r="H20" s="396">
        <v>180</v>
      </c>
      <c r="I20" s="396" t="s">
        <v>1609</v>
      </c>
      <c r="J20" s="392" t="s">
        <v>3529</v>
      </c>
    </row>
    <row r="21" spans="1:10" s="401" customFormat="1" ht="13.5" customHeight="1">
      <c r="A21" s="608"/>
      <c r="B21" s="608"/>
      <c r="C21" s="608"/>
      <c r="D21" s="609"/>
      <c r="E21" s="389" t="s">
        <v>1851</v>
      </c>
      <c r="F21" s="390" t="s">
        <v>1848</v>
      </c>
      <c r="G21" s="391" t="s">
        <v>1852</v>
      </c>
      <c r="H21" s="392">
        <v>200</v>
      </c>
      <c r="I21" s="392" t="s">
        <v>1594</v>
      </c>
      <c r="J21" s="392"/>
    </row>
    <row r="22" spans="1:10" s="401" customFormat="1" ht="13.5" customHeight="1">
      <c r="A22" s="608"/>
      <c r="B22" s="608"/>
      <c r="C22" s="608"/>
      <c r="D22" s="609" t="s">
        <v>317</v>
      </c>
      <c r="E22" s="389" t="s">
        <v>1845</v>
      </c>
      <c r="F22" s="390" t="s">
        <v>318</v>
      </c>
      <c r="G22" s="391" t="s">
        <v>1853</v>
      </c>
      <c r="H22" s="392">
        <v>150</v>
      </c>
      <c r="I22" s="392" t="s">
        <v>1590</v>
      </c>
      <c r="J22" s="392" t="s">
        <v>1631</v>
      </c>
    </row>
    <row r="23" spans="1:10" s="401" customFormat="1" ht="13.5" customHeight="1">
      <c r="A23" s="608"/>
      <c r="B23" s="608"/>
      <c r="C23" s="608"/>
      <c r="D23" s="609"/>
      <c r="E23" s="389" t="s">
        <v>1691</v>
      </c>
      <c r="F23" s="390" t="s">
        <v>318</v>
      </c>
      <c r="G23" s="391" t="s">
        <v>1854</v>
      </c>
      <c r="H23" s="392">
        <v>200</v>
      </c>
      <c r="I23" s="392" t="s">
        <v>1594</v>
      </c>
      <c r="J23" s="392" t="s">
        <v>1631</v>
      </c>
    </row>
    <row r="24" spans="1:10" s="401" customFormat="1" ht="13.5" customHeight="1">
      <c r="A24" s="608"/>
      <c r="B24" s="608"/>
      <c r="C24" s="608"/>
      <c r="D24" s="609" t="s">
        <v>1855</v>
      </c>
      <c r="E24" s="390" t="s">
        <v>1856</v>
      </c>
      <c r="F24" s="390" t="s">
        <v>1857</v>
      </c>
      <c r="G24" s="391" t="s">
        <v>1859</v>
      </c>
      <c r="H24" s="392">
        <v>125</v>
      </c>
      <c r="I24" s="392" t="s">
        <v>1594</v>
      </c>
      <c r="J24" s="392" t="s">
        <v>1860</v>
      </c>
    </row>
    <row r="25" spans="1:10" s="401" customFormat="1" ht="13.5" customHeight="1">
      <c r="A25" s="608"/>
      <c r="B25" s="608"/>
      <c r="C25" s="608"/>
      <c r="D25" s="609"/>
      <c r="E25" s="390" t="s">
        <v>1861</v>
      </c>
      <c r="F25" s="390" t="s">
        <v>1857</v>
      </c>
      <c r="G25" s="391" t="s">
        <v>1862</v>
      </c>
      <c r="H25" s="392">
        <v>150</v>
      </c>
      <c r="I25" s="392" t="s">
        <v>1590</v>
      </c>
      <c r="J25" s="392" t="s">
        <v>1863</v>
      </c>
    </row>
    <row r="26" spans="1:10" ht="13.5" customHeight="1">
      <c r="H26" s="457">
        <f>SUM(H3,H5,H6,H20)</f>
        <v>630</v>
      </c>
    </row>
  </sheetData>
  <autoFilter ref="I1:I26"/>
  <mergeCells count="13">
    <mergeCell ref="A1:J1"/>
    <mergeCell ref="A3:A25"/>
    <mergeCell ref="B3:B25"/>
    <mergeCell ref="C3:C25"/>
    <mergeCell ref="D3:D5"/>
    <mergeCell ref="D6:D8"/>
    <mergeCell ref="D9:D10"/>
    <mergeCell ref="D11:D13"/>
    <mergeCell ref="D14:D17"/>
    <mergeCell ref="D18:D19"/>
    <mergeCell ref="D20:D21"/>
    <mergeCell ref="D22:D23"/>
    <mergeCell ref="D24:D25"/>
  </mergeCells>
  <phoneticPr fontId="39" type="noConversion"/>
  <pageMargins left="0.75" right="0.75" top="1" bottom="1" header="0.51180555555555596" footer="0.51180555555555596"/>
  <pageSetup paperSize="9" scale="76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1"/>
  <sheetViews>
    <sheetView workbookViewId="0">
      <selection activeCell="L18" sqref="J3:J18 L3:L18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2" style="1" customWidth="1"/>
    <col min="11" max="11" width="10.125" style="3" customWidth="1"/>
    <col min="12" max="12" width="42.125" style="4" customWidth="1"/>
  </cols>
  <sheetData>
    <row r="1" spans="1:12" ht="33.6" customHeight="1">
      <c r="A1" s="648" t="s">
        <v>3075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3060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651" t="s">
        <v>959</v>
      </c>
      <c r="B3" s="122">
        <v>1</v>
      </c>
      <c r="C3" s="188" t="s">
        <v>1865</v>
      </c>
      <c r="D3" s="122" t="s">
        <v>373</v>
      </c>
      <c r="E3" s="123" t="s">
        <v>374</v>
      </c>
      <c r="G3" s="1">
        <v>600</v>
      </c>
      <c r="H3" s="1">
        <v>400</v>
      </c>
      <c r="I3" s="1">
        <v>300</v>
      </c>
      <c r="J3" s="1">
        <f>AVERAGE(H3:I3)</f>
        <v>350</v>
      </c>
      <c r="K3" s="1">
        <v>30</v>
      </c>
      <c r="L3" s="265" t="s">
        <v>129</v>
      </c>
    </row>
    <row r="4" spans="1:12" ht="22.5" customHeight="1">
      <c r="A4" s="652"/>
      <c r="B4" s="124">
        <v>2</v>
      </c>
      <c r="C4" s="190" t="s">
        <v>372</v>
      </c>
      <c r="D4" s="122" t="s">
        <v>373</v>
      </c>
      <c r="E4" s="123" t="s">
        <v>374</v>
      </c>
      <c r="G4" s="1">
        <v>460</v>
      </c>
      <c r="H4" s="1">
        <v>200</v>
      </c>
      <c r="I4" s="1">
        <v>250</v>
      </c>
      <c r="J4" s="1">
        <f t="shared" ref="J4:J7" si="0">AVERAGE(H4:I4)</f>
        <v>225</v>
      </c>
      <c r="K4" s="1">
        <v>30</v>
      </c>
      <c r="L4" s="54" t="s">
        <v>195</v>
      </c>
    </row>
    <row r="5" spans="1:12" ht="22.5" customHeight="1">
      <c r="A5" s="653"/>
      <c r="B5" s="122">
        <v>3</v>
      </c>
      <c r="C5" s="190" t="s">
        <v>1868</v>
      </c>
      <c r="D5" s="122" t="s">
        <v>373</v>
      </c>
      <c r="E5" s="123" t="s">
        <v>374</v>
      </c>
      <c r="G5" s="1">
        <v>250</v>
      </c>
      <c r="H5" s="1">
        <v>200</v>
      </c>
      <c r="I5" s="1">
        <v>200</v>
      </c>
      <c r="J5" s="1">
        <f t="shared" si="0"/>
        <v>200</v>
      </c>
      <c r="K5" s="1">
        <v>30</v>
      </c>
      <c r="L5" s="269" t="s">
        <v>1599</v>
      </c>
    </row>
    <row r="6" spans="1:12" ht="22.5" customHeight="1">
      <c r="A6" s="651" t="s">
        <v>332</v>
      </c>
      <c r="B6" s="122">
        <v>3</v>
      </c>
      <c r="C6" s="190" t="s">
        <v>1870</v>
      </c>
      <c r="D6" s="122" t="s">
        <v>1871</v>
      </c>
      <c r="E6" s="123" t="s">
        <v>1872</v>
      </c>
      <c r="G6" s="1">
        <v>352</v>
      </c>
      <c r="H6" s="1">
        <v>250</v>
      </c>
      <c r="I6" s="1">
        <v>300</v>
      </c>
      <c r="J6" s="1">
        <f t="shared" si="0"/>
        <v>275</v>
      </c>
      <c r="K6" s="1">
        <v>22</v>
      </c>
      <c r="L6" s="269" t="s">
        <v>1599</v>
      </c>
    </row>
    <row r="7" spans="1:12" ht="22.5" customHeight="1">
      <c r="A7" s="652"/>
      <c r="B7" s="122">
        <v>3</v>
      </c>
      <c r="C7" s="190" t="s">
        <v>1874</v>
      </c>
      <c r="D7" s="122" t="s">
        <v>1875</v>
      </c>
      <c r="E7" s="123" t="s">
        <v>1876</v>
      </c>
      <c r="G7" s="1">
        <v>326</v>
      </c>
      <c r="H7" s="1">
        <v>200</v>
      </c>
      <c r="I7" s="1">
        <v>300</v>
      </c>
      <c r="J7" s="1">
        <f t="shared" si="0"/>
        <v>250</v>
      </c>
      <c r="K7" s="1">
        <v>22</v>
      </c>
      <c r="L7" s="269" t="s">
        <v>129</v>
      </c>
    </row>
    <row r="8" spans="1:12" ht="22.5" customHeight="1">
      <c r="A8" s="652"/>
      <c r="B8" s="122">
        <v>1</v>
      </c>
      <c r="C8" s="190" t="s">
        <v>1878</v>
      </c>
      <c r="D8" s="122" t="s">
        <v>1879</v>
      </c>
      <c r="E8" s="123" t="s">
        <v>1880</v>
      </c>
      <c r="F8" s="160"/>
      <c r="G8" s="160"/>
      <c r="H8" s="160"/>
      <c r="I8" s="160"/>
      <c r="J8" s="76" t="s">
        <v>1232</v>
      </c>
      <c r="K8" s="160"/>
      <c r="L8" s="271" t="s">
        <v>1881</v>
      </c>
    </row>
    <row r="9" spans="1:12" ht="22.5" customHeight="1">
      <c r="A9" s="652"/>
      <c r="B9" s="122">
        <v>1</v>
      </c>
      <c r="C9" s="190" t="s">
        <v>1882</v>
      </c>
      <c r="D9" s="122" t="s">
        <v>1871</v>
      </c>
      <c r="E9" s="123" t="s">
        <v>1872</v>
      </c>
      <c r="G9" s="1">
        <v>390</v>
      </c>
      <c r="H9" s="1">
        <v>200</v>
      </c>
      <c r="I9" s="1">
        <v>200</v>
      </c>
      <c r="J9" s="1">
        <f t="shared" ref="J9:J14" si="1">AVERAGE(H9:I9)</f>
        <v>200</v>
      </c>
      <c r="K9" s="1">
        <v>22</v>
      </c>
      <c r="L9" s="11" t="s">
        <v>1644</v>
      </c>
    </row>
    <row r="10" spans="1:12" ht="22.5" customHeight="1">
      <c r="A10" s="653"/>
      <c r="B10" s="122">
        <v>2</v>
      </c>
      <c r="C10" s="190" t="s">
        <v>1884</v>
      </c>
      <c r="D10" s="122" t="s">
        <v>1875</v>
      </c>
      <c r="E10" s="123" t="s">
        <v>1876</v>
      </c>
      <c r="G10" s="1">
        <v>394</v>
      </c>
      <c r="H10" s="1">
        <v>200</v>
      </c>
      <c r="I10" s="1">
        <v>200</v>
      </c>
      <c r="J10" s="1">
        <f t="shared" si="1"/>
        <v>200</v>
      </c>
      <c r="K10" s="1">
        <v>27</v>
      </c>
      <c r="L10" s="265" t="s">
        <v>129</v>
      </c>
    </row>
    <row r="11" spans="1:12" ht="22.5" customHeight="1">
      <c r="A11" s="188" t="s">
        <v>1886</v>
      </c>
      <c r="B11" s="122">
        <v>3</v>
      </c>
      <c r="C11" s="190" t="s">
        <v>1887</v>
      </c>
      <c r="D11" s="122" t="s">
        <v>1888</v>
      </c>
      <c r="E11" s="123" t="s">
        <v>1889</v>
      </c>
      <c r="G11" s="1">
        <v>320</v>
      </c>
      <c r="H11" s="1">
        <v>320</v>
      </c>
      <c r="I11" s="1">
        <v>250</v>
      </c>
      <c r="J11" s="1">
        <f t="shared" si="1"/>
        <v>285</v>
      </c>
      <c r="K11" s="1">
        <v>25</v>
      </c>
      <c r="L11" s="269" t="s">
        <v>129</v>
      </c>
    </row>
    <row r="12" spans="1:12" ht="22.5" customHeight="1">
      <c r="A12" s="188" t="s">
        <v>1891</v>
      </c>
      <c r="B12" s="122">
        <v>1</v>
      </c>
      <c r="C12" s="190" t="s">
        <v>1892</v>
      </c>
      <c r="D12" s="122" t="s">
        <v>393</v>
      </c>
      <c r="E12" s="123" t="s">
        <v>394</v>
      </c>
      <c r="G12" s="1">
        <v>600</v>
      </c>
      <c r="H12" s="1">
        <v>300</v>
      </c>
      <c r="I12" s="1">
        <v>300</v>
      </c>
      <c r="J12" s="1">
        <f t="shared" si="1"/>
        <v>300</v>
      </c>
      <c r="K12" s="1">
        <v>9</v>
      </c>
      <c r="L12" s="272" t="s">
        <v>1599</v>
      </c>
    </row>
    <row r="13" spans="1:12" ht="22.5" customHeight="1">
      <c r="A13" s="651" t="s">
        <v>1895</v>
      </c>
      <c r="B13" s="122">
        <v>4</v>
      </c>
      <c r="C13" s="190" t="s">
        <v>1896</v>
      </c>
      <c r="D13" s="122" t="s">
        <v>1897</v>
      </c>
      <c r="E13" s="123" t="s">
        <v>1898</v>
      </c>
      <c r="G13" s="1">
        <v>800</v>
      </c>
      <c r="H13" s="1">
        <v>500</v>
      </c>
      <c r="I13" s="1">
        <v>500</v>
      </c>
      <c r="J13" s="1">
        <f t="shared" si="1"/>
        <v>500</v>
      </c>
      <c r="K13" s="1">
        <v>16</v>
      </c>
      <c r="L13" s="11" t="s">
        <v>1644</v>
      </c>
    </row>
    <row r="14" spans="1:12" ht="22.5" customHeight="1">
      <c r="A14" s="652"/>
      <c r="B14" s="122">
        <v>3</v>
      </c>
      <c r="C14" s="190" t="s">
        <v>1900</v>
      </c>
      <c r="D14" s="122" t="s">
        <v>1897</v>
      </c>
      <c r="E14" s="123" t="s">
        <v>1898</v>
      </c>
      <c r="G14" s="1">
        <v>750</v>
      </c>
      <c r="H14" s="1">
        <v>300</v>
      </c>
      <c r="I14" s="1">
        <v>300</v>
      </c>
      <c r="J14" s="1">
        <f t="shared" si="1"/>
        <v>300</v>
      </c>
      <c r="K14" s="1">
        <v>16</v>
      </c>
      <c r="L14" s="268" t="s">
        <v>129</v>
      </c>
    </row>
    <row r="15" spans="1:12" ht="22.5" customHeight="1">
      <c r="A15" s="653"/>
      <c r="B15" s="122">
        <v>4</v>
      </c>
      <c r="C15" s="190" t="s">
        <v>1902</v>
      </c>
      <c r="D15" s="122" t="s">
        <v>1897</v>
      </c>
      <c r="E15" s="123" t="s">
        <v>1898</v>
      </c>
      <c r="F15" s="160"/>
      <c r="G15" s="160"/>
      <c r="H15" s="160"/>
      <c r="I15" s="160"/>
      <c r="J15" s="76" t="s">
        <v>1232</v>
      </c>
      <c r="K15" s="160"/>
      <c r="L15" s="260" t="s">
        <v>1903</v>
      </c>
    </row>
    <row r="16" spans="1:12" ht="22.5" customHeight="1">
      <c r="A16" s="188" t="s">
        <v>1904</v>
      </c>
      <c r="B16" s="122">
        <v>3</v>
      </c>
      <c r="C16" s="190" t="s">
        <v>1905</v>
      </c>
      <c r="D16" s="122" t="s">
        <v>1906</v>
      </c>
      <c r="E16" s="123" t="s">
        <v>1907</v>
      </c>
      <c r="G16" s="1">
        <v>150</v>
      </c>
      <c r="H16" s="1">
        <v>150</v>
      </c>
      <c r="I16" s="1">
        <v>150</v>
      </c>
      <c r="J16" s="1">
        <f t="shared" ref="J16:J18" si="2">AVERAGE(H16:I16)</f>
        <v>150</v>
      </c>
      <c r="K16" s="1">
        <v>12</v>
      </c>
      <c r="L16" s="265" t="s">
        <v>1599</v>
      </c>
    </row>
    <row r="17" spans="1:12" ht="22.5" customHeight="1">
      <c r="A17" s="188" t="s">
        <v>1909</v>
      </c>
      <c r="B17" s="122">
        <v>1</v>
      </c>
      <c r="C17" s="190" t="s">
        <v>1910</v>
      </c>
      <c r="D17" s="122" t="s">
        <v>1906</v>
      </c>
      <c r="E17" s="123" t="s">
        <v>1907</v>
      </c>
      <c r="G17" s="1">
        <v>200</v>
      </c>
      <c r="H17" s="1">
        <v>200</v>
      </c>
      <c r="I17" s="1">
        <v>200</v>
      </c>
      <c r="J17" s="1">
        <f t="shared" si="2"/>
        <v>200</v>
      </c>
      <c r="K17" s="1">
        <v>34</v>
      </c>
      <c r="L17" s="269" t="s">
        <v>1599</v>
      </c>
    </row>
    <row r="18" spans="1:12" ht="22.5" customHeight="1">
      <c r="A18" s="188" t="s">
        <v>1912</v>
      </c>
      <c r="B18" s="122">
        <v>1</v>
      </c>
      <c r="C18" s="190" t="s">
        <v>1913</v>
      </c>
      <c r="D18" s="125" t="s">
        <v>1914</v>
      </c>
      <c r="E18" s="123" t="s">
        <v>1915</v>
      </c>
      <c r="G18" s="1">
        <v>300</v>
      </c>
      <c r="H18" s="1">
        <v>200</v>
      </c>
      <c r="I18" s="1">
        <v>200</v>
      </c>
      <c r="J18" s="1">
        <f t="shared" si="2"/>
        <v>200</v>
      </c>
      <c r="K18" s="1">
        <v>22</v>
      </c>
      <c r="L18" s="269" t="s">
        <v>1599</v>
      </c>
    </row>
    <row r="19" spans="1:12" ht="22.5" customHeight="1">
      <c r="A19"/>
      <c r="B19" s="108"/>
      <c r="C19"/>
      <c r="D19" s="108"/>
      <c r="E19" s="108"/>
      <c r="F19"/>
      <c r="G19"/>
      <c r="H19"/>
      <c r="I19"/>
      <c r="J19"/>
      <c r="K19"/>
      <c r="L19"/>
    </row>
    <row r="20" spans="1:12" ht="22.5" customHeight="1">
      <c r="A20"/>
      <c r="B20" s="108"/>
      <c r="C20"/>
      <c r="D20" s="108"/>
      <c r="E20" s="108"/>
      <c r="F20"/>
      <c r="G20"/>
      <c r="H20"/>
      <c r="I20"/>
      <c r="J20"/>
      <c r="K20"/>
      <c r="L20"/>
    </row>
    <row r="21" spans="1:12" ht="22.5" customHeight="1">
      <c r="A21"/>
      <c r="B21" s="647" t="s">
        <v>3063</v>
      </c>
      <c r="C21" s="127" t="s">
        <v>3064</v>
      </c>
      <c r="D21" s="641">
        <v>16</v>
      </c>
      <c r="E21" s="641"/>
      <c r="F21"/>
      <c r="G21"/>
      <c r="H21"/>
      <c r="I21"/>
      <c r="J21"/>
      <c r="K21"/>
      <c r="L21"/>
    </row>
    <row r="22" spans="1:12" ht="22.5" customHeight="1">
      <c r="A22"/>
      <c r="B22" s="647"/>
      <c r="C22" s="127" t="s">
        <v>3065</v>
      </c>
      <c r="D22" s="641">
        <v>14</v>
      </c>
      <c r="E22" s="641"/>
      <c r="F22"/>
      <c r="G22"/>
      <c r="H22"/>
      <c r="I22"/>
      <c r="J22"/>
      <c r="K22"/>
      <c r="L22"/>
    </row>
    <row r="23" spans="1:12" ht="22.5" customHeight="1">
      <c r="A23"/>
      <c r="B23" s="647"/>
      <c r="C23" s="127" t="s">
        <v>3066</v>
      </c>
      <c r="D23" s="641">
        <v>2</v>
      </c>
      <c r="E23" s="641"/>
      <c r="F23"/>
      <c r="G23"/>
      <c r="H23"/>
      <c r="I23"/>
      <c r="J23"/>
      <c r="K23"/>
      <c r="L23"/>
    </row>
    <row r="24" spans="1:12" ht="22.5" customHeight="1">
      <c r="A24"/>
      <c r="B24" s="647"/>
      <c r="C24" s="127" t="s">
        <v>3067</v>
      </c>
      <c r="D24" s="650">
        <f>D22/D21</f>
        <v>0.875</v>
      </c>
      <c r="E24" s="646"/>
      <c r="F24"/>
      <c r="G24"/>
      <c r="H24"/>
      <c r="I24"/>
      <c r="J24"/>
      <c r="K24"/>
      <c r="L24"/>
    </row>
    <row r="25" spans="1:12" ht="22.5" customHeight="1">
      <c r="A25"/>
      <c r="B25" s="647"/>
      <c r="C25" s="127" t="s">
        <v>3068</v>
      </c>
      <c r="D25" s="641">
        <f>SUM(J3:J18)</f>
        <v>3635</v>
      </c>
      <c r="E25" s="641"/>
      <c r="F25"/>
      <c r="G25"/>
      <c r="H25"/>
      <c r="I25"/>
      <c r="J25"/>
      <c r="K25"/>
      <c r="L25"/>
    </row>
    <row r="26" spans="1:12" ht="22.5" customHeight="1">
      <c r="A26"/>
      <c r="B26" s="108"/>
      <c r="C26"/>
      <c r="D26" s="108"/>
      <c r="E26" s="108"/>
      <c r="F26"/>
      <c r="G26"/>
      <c r="H26"/>
      <c r="I26"/>
      <c r="J26"/>
      <c r="K26"/>
      <c r="L26"/>
    </row>
    <row r="27" spans="1:12" ht="22.5" customHeight="1">
      <c r="A27"/>
      <c r="B27" s="108"/>
      <c r="C27"/>
      <c r="D27" s="108"/>
      <c r="E27" s="108"/>
      <c r="F27"/>
      <c r="G27"/>
      <c r="H27"/>
      <c r="I27"/>
      <c r="J27"/>
      <c r="K27"/>
      <c r="L27"/>
    </row>
    <row r="28" spans="1:12" ht="22.5" customHeight="1">
      <c r="A28"/>
      <c r="B28" s="108"/>
      <c r="C28"/>
      <c r="D28" s="108"/>
      <c r="E28" s="108"/>
      <c r="F28"/>
      <c r="G28"/>
      <c r="H28"/>
      <c r="I28"/>
      <c r="J28"/>
      <c r="K28"/>
      <c r="L28"/>
    </row>
    <row r="29" spans="1:12" ht="22.5" customHeight="1">
      <c r="A29"/>
      <c r="B29" s="108"/>
      <c r="C29"/>
      <c r="D29" s="108"/>
      <c r="E29" s="108"/>
      <c r="F29"/>
      <c r="G29"/>
      <c r="H29"/>
      <c r="I29"/>
      <c r="J29"/>
      <c r="K29"/>
      <c r="L29"/>
    </row>
    <row r="30" spans="1:12" ht="22.5" customHeight="1">
      <c r="A30"/>
      <c r="B30" s="108"/>
      <c r="C30"/>
      <c r="D30" s="108"/>
      <c r="E30" s="108"/>
      <c r="F30"/>
      <c r="G30"/>
      <c r="H30"/>
      <c r="I30"/>
      <c r="J30"/>
      <c r="K30"/>
      <c r="L30"/>
    </row>
    <row r="31" spans="1:12" ht="22.5" customHeight="1">
      <c r="A31"/>
      <c r="B31" s="108"/>
      <c r="C31"/>
      <c r="D31" s="108"/>
      <c r="E31" s="108"/>
      <c r="F31"/>
      <c r="G31"/>
      <c r="H31"/>
      <c r="I31"/>
      <c r="J31"/>
      <c r="K31"/>
      <c r="L31"/>
    </row>
    <row r="32" spans="1:12" ht="22.5" customHeight="1">
      <c r="A32"/>
      <c r="B32" s="108"/>
      <c r="C32"/>
      <c r="D32" s="108"/>
      <c r="E32" s="108"/>
      <c r="F32"/>
      <c r="G32"/>
      <c r="H32"/>
      <c r="I32"/>
      <c r="J32"/>
      <c r="K32"/>
      <c r="L32"/>
    </row>
    <row r="33" spans="2:5" customFormat="1" ht="22.5" customHeight="1">
      <c r="B33" s="108"/>
      <c r="D33" s="108"/>
      <c r="E33" s="108"/>
    </row>
    <row r="34" spans="2:5" customFormat="1" ht="22.5" customHeight="1">
      <c r="B34" s="108"/>
      <c r="D34" s="108"/>
      <c r="E34" s="108"/>
    </row>
    <row r="35" spans="2:5" customFormat="1" ht="22.5" customHeight="1">
      <c r="B35" s="108"/>
      <c r="D35" s="108"/>
      <c r="E35" s="108"/>
    </row>
    <row r="36" spans="2:5" customFormat="1" ht="22.5" customHeight="1">
      <c r="B36" s="108"/>
      <c r="D36" s="108"/>
      <c r="E36" s="108"/>
    </row>
    <row r="37" spans="2:5" customFormat="1" ht="22.5" customHeight="1">
      <c r="B37" s="108"/>
      <c r="D37" s="108"/>
      <c r="E37" s="108"/>
    </row>
    <row r="38" spans="2:5" customFormat="1" ht="22.5" customHeight="1">
      <c r="B38" s="108"/>
      <c r="D38" s="108"/>
      <c r="E38" s="108"/>
    </row>
    <row r="39" spans="2:5" customFormat="1" ht="22.5" customHeight="1">
      <c r="B39" s="108"/>
      <c r="D39" s="108"/>
      <c r="E39" s="108"/>
    </row>
    <row r="40" spans="2:5" customFormat="1" ht="22.5" customHeight="1">
      <c r="B40" s="108"/>
      <c r="D40" s="108"/>
      <c r="E40" s="108"/>
    </row>
    <row r="41" spans="2:5" customFormat="1" ht="22.5" customHeight="1">
      <c r="B41" s="108"/>
      <c r="D41" s="108"/>
      <c r="E41" s="108"/>
    </row>
    <row r="42" spans="2:5" customFormat="1" ht="22.5" customHeight="1">
      <c r="B42" s="108"/>
      <c r="D42" s="108"/>
      <c r="E42" s="108"/>
    </row>
    <row r="43" spans="2:5" customFormat="1" ht="22.5" customHeight="1">
      <c r="B43" s="108"/>
      <c r="D43" s="108"/>
      <c r="E43" s="108"/>
    </row>
    <row r="44" spans="2:5" customFormat="1" ht="22.5" customHeight="1">
      <c r="B44" s="108"/>
      <c r="D44" s="108"/>
      <c r="E44" s="108"/>
    </row>
    <row r="45" spans="2:5" customFormat="1" ht="22.5" customHeight="1">
      <c r="B45" s="108"/>
      <c r="D45" s="108"/>
      <c r="E45" s="108"/>
    </row>
    <row r="46" spans="2:5" customFormat="1" ht="22.5" customHeight="1">
      <c r="B46" s="108"/>
      <c r="D46" s="108"/>
      <c r="E46" s="108"/>
    </row>
    <row r="47" spans="2:5" customFormat="1" ht="22.5" customHeight="1">
      <c r="B47" s="108"/>
      <c r="D47" s="108"/>
      <c r="E47" s="108"/>
    </row>
    <row r="48" spans="2:5" customFormat="1" ht="22.5" customHeight="1">
      <c r="B48" s="108"/>
      <c r="D48" s="108"/>
      <c r="E48" s="108"/>
    </row>
    <row r="49" spans="1:12" ht="22.5" customHeight="1">
      <c r="A49"/>
      <c r="B49" s="108"/>
      <c r="C49"/>
      <c r="D49" s="108"/>
      <c r="E49" s="108"/>
      <c r="F49"/>
      <c r="G49"/>
      <c r="H49"/>
      <c r="I49"/>
      <c r="J49"/>
      <c r="K49"/>
      <c r="L49"/>
    </row>
    <row r="50" spans="1:12" ht="22.5" customHeight="1">
      <c r="A50"/>
      <c r="B50" s="108"/>
      <c r="C50"/>
      <c r="D50" s="108"/>
      <c r="E50" s="108"/>
      <c r="F50"/>
      <c r="G50"/>
      <c r="H50"/>
      <c r="I50"/>
      <c r="J50"/>
      <c r="K50"/>
      <c r="L50"/>
    </row>
    <row r="51" spans="1:12" ht="22.5" customHeight="1">
      <c r="A51"/>
      <c r="B51" s="108"/>
      <c r="C51"/>
      <c r="D51" s="108"/>
      <c r="E51" s="108"/>
      <c r="F51"/>
      <c r="G51"/>
      <c r="H51"/>
      <c r="I51"/>
      <c r="J51"/>
      <c r="K51"/>
      <c r="L51"/>
    </row>
    <row r="52" spans="1:12" ht="22.5" customHeight="1">
      <c r="A52"/>
      <c r="B52" s="108"/>
      <c r="C52"/>
      <c r="D52" s="108"/>
      <c r="E52" s="108"/>
      <c r="F52"/>
      <c r="G52"/>
      <c r="H52"/>
      <c r="I52"/>
      <c r="J52"/>
      <c r="K52"/>
      <c r="L52"/>
    </row>
    <row r="53" spans="1:12" ht="22.5" customHeight="1">
      <c r="A53"/>
      <c r="B53" s="108"/>
      <c r="C53"/>
      <c r="D53" s="108"/>
      <c r="E53" s="108"/>
      <c r="F53"/>
      <c r="G53"/>
      <c r="H53"/>
      <c r="I53"/>
      <c r="J53"/>
      <c r="K53"/>
      <c r="L53"/>
    </row>
    <row r="54" spans="1:12" ht="22.5" customHeight="1">
      <c r="A54"/>
      <c r="B54" s="108"/>
      <c r="C54"/>
      <c r="D54" s="108"/>
      <c r="E54" s="108"/>
      <c r="F54"/>
      <c r="G54"/>
      <c r="H54"/>
      <c r="I54"/>
      <c r="J54"/>
      <c r="K54"/>
      <c r="L54"/>
    </row>
    <row r="55" spans="1:12" ht="22.5" customHeight="1">
      <c r="C55" s="29"/>
      <c r="E55" s="6"/>
      <c r="F55"/>
      <c r="G55"/>
      <c r="H55"/>
      <c r="I55"/>
      <c r="J55"/>
      <c r="K55"/>
      <c r="L55"/>
    </row>
    <row r="56" spans="1:12" ht="22.5" customHeight="1">
      <c r="A56"/>
      <c r="B56" s="108"/>
      <c r="C56"/>
      <c r="D56" s="108"/>
      <c r="E56" s="108"/>
      <c r="F56"/>
      <c r="G56"/>
      <c r="H56"/>
      <c r="I56"/>
      <c r="J56"/>
      <c r="K56"/>
      <c r="L56"/>
    </row>
    <row r="57" spans="1:12" ht="22.5" customHeight="1">
      <c r="A57"/>
      <c r="B57" s="108"/>
      <c r="C57"/>
      <c r="D57" s="108"/>
      <c r="E57" s="108"/>
      <c r="F57"/>
      <c r="G57"/>
      <c r="H57"/>
      <c r="I57"/>
      <c r="J57"/>
      <c r="K57"/>
      <c r="L57"/>
    </row>
    <row r="58" spans="1:12" ht="22.5" customHeight="1">
      <c r="A58"/>
      <c r="B58" s="108"/>
      <c r="C58"/>
      <c r="D58" s="108"/>
      <c r="E58" s="108"/>
      <c r="F58"/>
      <c r="G58"/>
      <c r="H58"/>
      <c r="I58"/>
      <c r="J58"/>
      <c r="K58"/>
      <c r="L58"/>
    </row>
    <row r="59" spans="1:12" ht="22.5" customHeight="1">
      <c r="A59"/>
      <c r="B59" s="108"/>
      <c r="C59"/>
      <c r="D59" s="108"/>
      <c r="E59" s="108"/>
      <c r="F59"/>
      <c r="G59"/>
      <c r="H59"/>
      <c r="I59"/>
      <c r="J59"/>
      <c r="K59"/>
      <c r="L59"/>
    </row>
    <row r="60" spans="1:12" ht="22.5" customHeight="1">
      <c r="A60"/>
      <c r="B60" s="108"/>
      <c r="C60"/>
      <c r="D60" s="108"/>
      <c r="E60" s="108"/>
      <c r="F60"/>
      <c r="G60"/>
      <c r="H60"/>
      <c r="I60"/>
      <c r="J60"/>
      <c r="K60"/>
      <c r="L60"/>
    </row>
    <row r="61" spans="1:12" ht="22.5" customHeight="1">
      <c r="A61"/>
      <c r="B61" s="108"/>
      <c r="C61"/>
      <c r="D61" s="108"/>
      <c r="E61" s="108"/>
      <c r="F61"/>
      <c r="G61"/>
      <c r="H61"/>
      <c r="I61"/>
      <c r="J61"/>
      <c r="K61"/>
      <c r="L61"/>
    </row>
    <row r="62" spans="1:12" ht="22.5" customHeight="1">
      <c r="A62"/>
      <c r="B62" s="108"/>
      <c r="C62"/>
      <c r="D62" s="108"/>
      <c r="E62" s="108"/>
      <c r="F62"/>
      <c r="G62"/>
      <c r="H62"/>
      <c r="I62"/>
      <c r="J62"/>
      <c r="K62"/>
      <c r="L62"/>
    </row>
    <row r="63" spans="1:12" ht="22.5" customHeight="1">
      <c r="A63"/>
      <c r="B63" s="108"/>
      <c r="C63"/>
      <c r="D63" s="108"/>
      <c r="E63" s="108"/>
      <c r="F63"/>
      <c r="G63"/>
      <c r="H63"/>
      <c r="I63"/>
      <c r="J63"/>
      <c r="K63"/>
      <c r="L63"/>
    </row>
    <row r="64" spans="1:12" ht="22.5" customHeight="1">
      <c r="A64"/>
      <c r="B64" s="108"/>
      <c r="C64"/>
      <c r="D64" s="108"/>
      <c r="E64" s="108"/>
      <c r="F64"/>
      <c r="G64"/>
      <c r="H64"/>
      <c r="I64"/>
      <c r="J64"/>
      <c r="K64"/>
      <c r="L64"/>
    </row>
    <row r="65" spans="2:5" customFormat="1" ht="22.5" customHeight="1">
      <c r="B65" s="108"/>
      <c r="D65" s="108"/>
      <c r="E65" s="108"/>
    </row>
    <row r="66" spans="2:5" customFormat="1" ht="22.5" customHeight="1">
      <c r="B66" s="108"/>
      <c r="D66" s="108"/>
      <c r="E66" s="108"/>
    </row>
    <row r="67" spans="2:5" customFormat="1" ht="22.5" customHeight="1">
      <c r="B67" s="108"/>
      <c r="D67" s="108"/>
      <c r="E67" s="108"/>
    </row>
    <row r="68" spans="2:5" customFormat="1" ht="22.5" customHeight="1">
      <c r="B68" s="108"/>
      <c r="D68" s="108"/>
      <c r="E68" s="108"/>
    </row>
    <row r="69" spans="2:5" customFormat="1" ht="22.5" customHeight="1">
      <c r="B69" s="108"/>
      <c r="D69" s="108"/>
      <c r="E69" s="108"/>
    </row>
    <row r="70" spans="2:5" customFormat="1" ht="22.5" customHeight="1">
      <c r="B70" s="108"/>
      <c r="D70" s="108"/>
      <c r="E70" s="108"/>
    </row>
    <row r="71" spans="2:5" customFormat="1" ht="22.5" customHeight="1">
      <c r="B71" s="108"/>
      <c r="D71" s="108"/>
      <c r="E71" s="108"/>
    </row>
    <row r="72" spans="2:5" customFormat="1" ht="22.5" customHeight="1">
      <c r="B72" s="108"/>
      <c r="D72" s="108"/>
      <c r="E72" s="108"/>
    </row>
    <row r="73" spans="2:5" customFormat="1" ht="22.5" customHeight="1">
      <c r="B73" s="108"/>
      <c r="D73" s="108"/>
      <c r="E73" s="108"/>
    </row>
    <row r="74" spans="2:5" customFormat="1" ht="22.5" customHeight="1">
      <c r="B74" s="108"/>
      <c r="D74" s="108"/>
      <c r="E74" s="108"/>
    </row>
    <row r="75" spans="2:5" customFormat="1" ht="22.5" customHeight="1">
      <c r="B75" s="108"/>
      <c r="D75" s="108"/>
      <c r="E75" s="108"/>
    </row>
    <row r="76" spans="2:5" customFormat="1" ht="22.5" customHeight="1">
      <c r="B76" s="108"/>
      <c r="D76" s="108"/>
      <c r="E76" s="108"/>
    </row>
    <row r="77" spans="2:5" customFormat="1" ht="22.5" customHeight="1">
      <c r="B77" s="108"/>
      <c r="D77" s="108"/>
      <c r="E77" s="108"/>
    </row>
    <row r="78" spans="2:5" customFormat="1" ht="22.5" customHeight="1">
      <c r="B78" s="108"/>
      <c r="D78" s="108"/>
      <c r="E78" s="108"/>
    </row>
    <row r="79" spans="2:5" customFormat="1" ht="22.5" customHeight="1">
      <c r="B79" s="108"/>
      <c r="D79" s="108"/>
      <c r="E79" s="108"/>
    </row>
    <row r="80" spans="2:5" customFormat="1" ht="22.5" customHeight="1">
      <c r="B80" s="108"/>
      <c r="D80" s="108"/>
      <c r="E80" s="108"/>
    </row>
    <row r="81" spans="1:12" ht="22.5" customHeight="1">
      <c r="A81"/>
      <c r="B81" s="108"/>
      <c r="C81"/>
      <c r="D81" s="108"/>
      <c r="E81" s="108"/>
      <c r="F81"/>
      <c r="G81"/>
      <c r="H81"/>
      <c r="I81"/>
      <c r="J81"/>
      <c r="K81"/>
      <c r="L81"/>
    </row>
    <row r="82" spans="1:12" ht="22.5" customHeight="1">
      <c r="A82"/>
      <c r="B82" s="108"/>
      <c r="C82"/>
      <c r="D82" s="108"/>
      <c r="E82" s="108"/>
      <c r="F82"/>
      <c r="G82"/>
      <c r="H82"/>
      <c r="I82"/>
      <c r="J82"/>
      <c r="K82"/>
      <c r="L82"/>
    </row>
    <row r="83" spans="1:12" ht="22.5" customHeight="1">
      <c r="A83"/>
      <c r="B83" s="108"/>
      <c r="C83"/>
      <c r="D83" s="108"/>
      <c r="E83" s="108"/>
      <c r="F83"/>
      <c r="G83"/>
      <c r="H83"/>
      <c r="I83"/>
      <c r="J83"/>
      <c r="K83"/>
      <c r="L83"/>
    </row>
    <row r="84" spans="1:12" ht="22.5" customHeight="1">
      <c r="C84" s="29"/>
      <c r="E84" s="6"/>
      <c r="F84"/>
      <c r="G84"/>
      <c r="H84"/>
      <c r="I84"/>
      <c r="J84"/>
      <c r="K84"/>
      <c r="L84"/>
    </row>
    <row r="85" spans="1:12" ht="22.5" customHeight="1">
      <c r="A85"/>
      <c r="B85" s="108"/>
      <c r="C85"/>
      <c r="D85" s="108"/>
      <c r="E85" s="108"/>
      <c r="F85"/>
      <c r="G85"/>
      <c r="H85"/>
      <c r="I85"/>
      <c r="J85"/>
      <c r="K85"/>
      <c r="L85"/>
    </row>
    <row r="86" spans="1:12" ht="22.5" customHeight="1">
      <c r="A86"/>
      <c r="B86" s="108"/>
      <c r="C86"/>
      <c r="D86" s="108"/>
      <c r="E86" s="108"/>
      <c r="F86"/>
      <c r="G86"/>
      <c r="H86"/>
      <c r="I86"/>
      <c r="J86"/>
      <c r="K86"/>
      <c r="L86"/>
    </row>
    <row r="87" spans="1:12" ht="22.5" customHeight="1">
      <c r="A87"/>
      <c r="B87" s="108"/>
      <c r="C87"/>
      <c r="D87" s="108"/>
      <c r="E87" s="108"/>
      <c r="F87"/>
      <c r="G87"/>
      <c r="H87"/>
      <c r="I87"/>
      <c r="J87"/>
      <c r="K87"/>
      <c r="L87"/>
    </row>
    <row r="88" spans="1:12" ht="22.5" customHeight="1">
      <c r="A88"/>
      <c r="B88" s="108"/>
      <c r="C88"/>
      <c r="D88" s="108"/>
      <c r="E88" s="108"/>
      <c r="F88"/>
      <c r="G88"/>
      <c r="H88"/>
      <c r="I88"/>
      <c r="J88"/>
      <c r="K88"/>
      <c r="L88"/>
    </row>
    <row r="89" spans="1:12" ht="22.5" customHeight="1">
      <c r="A89"/>
      <c r="B89" s="108"/>
      <c r="C89"/>
      <c r="D89" s="108"/>
      <c r="E89" s="108"/>
      <c r="F89"/>
      <c r="G89"/>
      <c r="H89"/>
      <c r="I89"/>
      <c r="J89"/>
      <c r="K89"/>
      <c r="L89"/>
    </row>
    <row r="90" spans="1:12" ht="22.5" customHeight="1">
      <c r="A90"/>
      <c r="B90" s="108"/>
      <c r="C90"/>
      <c r="D90" s="108"/>
      <c r="E90" s="108"/>
      <c r="F90"/>
      <c r="G90"/>
      <c r="H90"/>
      <c r="I90"/>
      <c r="J90"/>
      <c r="K90"/>
      <c r="L90"/>
    </row>
    <row r="91" spans="1:12" ht="22.5" customHeight="1">
      <c r="A91"/>
      <c r="B91" s="108"/>
      <c r="C91"/>
      <c r="D91" s="108"/>
      <c r="E91" s="108"/>
      <c r="F91"/>
      <c r="G91"/>
      <c r="H91"/>
      <c r="I91"/>
      <c r="J91"/>
      <c r="K91"/>
      <c r="L91"/>
    </row>
    <row r="92" spans="1:12" ht="22.5" customHeight="1">
      <c r="A92"/>
      <c r="B92" s="108"/>
      <c r="C92"/>
      <c r="D92" s="108"/>
      <c r="E92" s="108"/>
      <c r="F92"/>
      <c r="G92"/>
      <c r="H92"/>
      <c r="I92"/>
      <c r="J92"/>
      <c r="K92"/>
      <c r="L92"/>
    </row>
    <row r="93" spans="1:12" ht="22.5" customHeight="1">
      <c r="A93"/>
      <c r="B93" s="108"/>
      <c r="C93"/>
      <c r="D93" s="108"/>
      <c r="E93" s="108"/>
      <c r="F93"/>
      <c r="G93"/>
      <c r="H93"/>
      <c r="I93"/>
      <c r="J93"/>
      <c r="K93"/>
      <c r="L93"/>
    </row>
    <row r="94" spans="1:12" ht="22.5" customHeight="1">
      <c r="A94"/>
      <c r="B94" s="108"/>
      <c r="C94"/>
      <c r="D94" s="108"/>
      <c r="E94" s="108"/>
      <c r="F94"/>
      <c r="G94"/>
      <c r="H94"/>
      <c r="I94"/>
      <c r="J94"/>
      <c r="K94"/>
      <c r="L94"/>
    </row>
    <row r="95" spans="1:12" ht="22.5" customHeight="1">
      <c r="A95"/>
      <c r="B95" s="108"/>
      <c r="C95"/>
      <c r="D95" s="108"/>
      <c r="E95" s="108"/>
      <c r="F95"/>
      <c r="G95"/>
      <c r="H95"/>
      <c r="I95"/>
      <c r="J95"/>
      <c r="K95"/>
      <c r="L95"/>
    </row>
    <row r="96" spans="1:12" ht="22.5" customHeight="1">
      <c r="A96"/>
      <c r="B96" s="108"/>
      <c r="C96"/>
      <c r="D96" s="108"/>
      <c r="E96" s="108"/>
      <c r="F96"/>
      <c r="G96"/>
      <c r="H96"/>
      <c r="I96"/>
      <c r="J96"/>
      <c r="K96"/>
      <c r="L96"/>
    </row>
    <row r="97" spans="1:12" ht="22.5" customHeight="1">
      <c r="A97"/>
      <c r="B97" s="108"/>
      <c r="C97"/>
      <c r="D97" s="108"/>
      <c r="E97" s="108"/>
      <c r="F97"/>
      <c r="G97"/>
      <c r="H97"/>
      <c r="I97"/>
      <c r="J97"/>
      <c r="K97"/>
      <c r="L97"/>
    </row>
    <row r="98" spans="1:12" ht="22.5" customHeight="1">
      <c r="A98"/>
      <c r="B98" s="108"/>
      <c r="C98"/>
      <c r="D98" s="108"/>
      <c r="E98" s="108"/>
      <c r="F98"/>
      <c r="G98"/>
      <c r="H98"/>
      <c r="I98"/>
      <c r="J98"/>
      <c r="K98"/>
      <c r="L98"/>
    </row>
    <row r="99" spans="1:12" ht="22.5" customHeight="1">
      <c r="A99"/>
      <c r="B99" s="108"/>
      <c r="C99"/>
      <c r="D99" s="108"/>
      <c r="E99" s="108"/>
      <c r="F99"/>
      <c r="G99"/>
      <c r="H99"/>
      <c r="I99"/>
      <c r="J99"/>
      <c r="K99"/>
      <c r="L99"/>
    </row>
    <row r="100" spans="1:12" ht="22.5" customHeight="1">
      <c r="A100"/>
      <c r="B100" s="108"/>
      <c r="C100"/>
      <c r="D100" s="108"/>
      <c r="E100" s="108"/>
      <c r="F100"/>
      <c r="G100"/>
      <c r="H100"/>
      <c r="I100"/>
      <c r="J100"/>
      <c r="K100"/>
      <c r="L100"/>
    </row>
    <row r="101" spans="1:12" ht="22.5" customHeight="1">
      <c r="A101"/>
      <c r="B101" s="108"/>
      <c r="C101"/>
      <c r="D101" s="108"/>
      <c r="E101" s="108"/>
      <c r="F101"/>
      <c r="G101"/>
      <c r="H101"/>
      <c r="I101"/>
      <c r="J101"/>
      <c r="K101"/>
      <c r="L101"/>
    </row>
    <row r="102" spans="1:12" ht="22.5" customHeight="1">
      <c r="A102"/>
      <c r="B102" s="108"/>
      <c r="C102"/>
      <c r="D102" s="108"/>
      <c r="E102" s="108"/>
      <c r="F102"/>
      <c r="G102"/>
      <c r="H102"/>
      <c r="I102"/>
      <c r="J102"/>
      <c r="K102"/>
      <c r="L102"/>
    </row>
    <row r="103" spans="1:12" ht="22.5" customHeight="1">
      <c r="A103"/>
      <c r="B103" s="108"/>
      <c r="C103"/>
      <c r="D103" s="108"/>
      <c r="E103" s="108"/>
      <c r="F103"/>
      <c r="G103"/>
      <c r="H103"/>
      <c r="I103"/>
      <c r="J103"/>
      <c r="K103"/>
      <c r="L103"/>
    </row>
    <row r="104" spans="1:12" ht="22.5" customHeight="1">
      <c r="C104" s="29"/>
      <c r="E104" s="6"/>
      <c r="F104"/>
      <c r="G104"/>
      <c r="H104"/>
      <c r="I104"/>
      <c r="J104"/>
      <c r="K104"/>
      <c r="L104"/>
    </row>
    <row r="105" spans="1:12" ht="22.5" customHeight="1">
      <c r="A105"/>
      <c r="B105" s="108"/>
      <c r="C105"/>
      <c r="D105" s="108"/>
      <c r="E105" s="108"/>
      <c r="F105"/>
      <c r="G105"/>
      <c r="H105"/>
      <c r="I105"/>
      <c r="J105"/>
      <c r="K105"/>
      <c r="L105"/>
    </row>
    <row r="106" spans="1:12" ht="22.5" customHeight="1">
      <c r="A106"/>
      <c r="B106" s="108"/>
      <c r="C106"/>
      <c r="D106" s="108"/>
      <c r="E106" s="108"/>
      <c r="F106"/>
      <c r="G106"/>
      <c r="H106"/>
      <c r="I106"/>
      <c r="J106"/>
      <c r="K106"/>
      <c r="L106"/>
    </row>
    <row r="107" spans="1:12" ht="22.5" customHeight="1">
      <c r="A107"/>
      <c r="B107" s="108"/>
      <c r="C107"/>
      <c r="D107" s="108"/>
      <c r="E107" s="108"/>
      <c r="F107"/>
      <c r="G107"/>
      <c r="H107"/>
      <c r="I107"/>
      <c r="J107"/>
      <c r="K107"/>
      <c r="L107"/>
    </row>
    <row r="108" spans="1:12" ht="22.5" customHeight="1">
      <c r="A108"/>
      <c r="B108" s="108"/>
      <c r="C108"/>
      <c r="D108" s="108"/>
      <c r="E108" s="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/>
      <c r="D109" s="108"/>
      <c r="E109" s="108"/>
      <c r="F109"/>
      <c r="G109"/>
      <c r="H109"/>
      <c r="I109"/>
      <c r="J109"/>
      <c r="K109"/>
      <c r="L109"/>
    </row>
    <row r="110" spans="1:12" ht="22.5" customHeight="1">
      <c r="A110"/>
      <c r="B110" s="108"/>
      <c r="C110"/>
      <c r="D110" s="108"/>
      <c r="E110" s="108"/>
      <c r="F110"/>
      <c r="G110"/>
      <c r="H110"/>
      <c r="I110"/>
      <c r="J110"/>
      <c r="K110"/>
      <c r="L110"/>
    </row>
    <row r="111" spans="1:12" ht="22.5" customHeight="1">
      <c r="A111"/>
      <c r="B111" s="108"/>
      <c r="C111"/>
      <c r="D111" s="108"/>
      <c r="E111" s="108"/>
      <c r="F111"/>
      <c r="G111"/>
      <c r="H111"/>
      <c r="I111"/>
      <c r="J111"/>
      <c r="K111"/>
      <c r="L111"/>
    </row>
    <row r="112" spans="1:12" ht="22.5" customHeight="1">
      <c r="A112"/>
      <c r="B112" s="108"/>
      <c r="C112"/>
      <c r="D112" s="108"/>
      <c r="E112" s="108"/>
      <c r="F112"/>
      <c r="G112"/>
      <c r="H112"/>
      <c r="I112"/>
      <c r="J112"/>
      <c r="K112"/>
      <c r="L112"/>
    </row>
    <row r="113" spans="2:5" customFormat="1" ht="22.5" customHeight="1">
      <c r="B113" s="108"/>
      <c r="D113" s="108"/>
      <c r="E113" s="108"/>
    </row>
    <row r="114" spans="2:5" customFormat="1" ht="22.5" customHeight="1">
      <c r="B114" s="108"/>
      <c r="D114" s="108"/>
      <c r="E114" s="108"/>
    </row>
    <row r="115" spans="2:5" customFormat="1" ht="22.5" customHeight="1">
      <c r="B115" s="108"/>
      <c r="D115" s="108"/>
      <c r="E115" s="108"/>
    </row>
    <row r="116" spans="2:5" customFormat="1" ht="22.5" customHeight="1">
      <c r="B116" s="108"/>
      <c r="D116" s="108"/>
      <c r="E116" s="108"/>
    </row>
    <row r="117" spans="2:5" customFormat="1" ht="22.5" customHeight="1">
      <c r="B117" s="108"/>
      <c r="D117" s="108"/>
      <c r="E117" s="108"/>
    </row>
    <row r="118" spans="2:5" customFormat="1" ht="22.5" customHeight="1">
      <c r="B118" s="108"/>
      <c r="D118" s="108"/>
      <c r="E118" s="108"/>
    </row>
    <row r="119" spans="2:5" customFormat="1" ht="22.5" customHeight="1">
      <c r="B119" s="108"/>
      <c r="D119" s="108"/>
      <c r="E119" s="108"/>
    </row>
    <row r="120" spans="2:5" customFormat="1" ht="22.5" customHeight="1">
      <c r="B120" s="108"/>
      <c r="D120" s="108"/>
      <c r="E120" s="108"/>
    </row>
    <row r="121" spans="2:5" customFormat="1" ht="22.5" customHeight="1">
      <c r="B121" s="108"/>
      <c r="D121" s="108"/>
      <c r="E121" s="108"/>
    </row>
    <row r="122" spans="2:5" customFormat="1" ht="22.5" customHeight="1">
      <c r="B122" s="108"/>
      <c r="D122" s="108"/>
      <c r="E122" s="108"/>
    </row>
    <row r="123" spans="2:5" customFormat="1" ht="22.5" customHeight="1">
      <c r="B123" s="108"/>
      <c r="D123" s="108"/>
      <c r="E123" s="108"/>
    </row>
    <row r="124" spans="2:5" customFormat="1" ht="22.5" customHeight="1">
      <c r="B124" s="108"/>
      <c r="D124" s="108"/>
      <c r="E124" s="108"/>
    </row>
    <row r="125" spans="2:5" customFormat="1" ht="22.5" customHeight="1">
      <c r="B125" s="108"/>
      <c r="D125" s="108"/>
      <c r="E125" s="108"/>
    </row>
    <row r="126" spans="2:5" customFormat="1" ht="22.5" customHeight="1">
      <c r="B126" s="108"/>
      <c r="D126" s="108"/>
      <c r="E126" s="108"/>
    </row>
    <row r="127" spans="2:5" customFormat="1" ht="22.5" customHeight="1">
      <c r="B127" s="108"/>
      <c r="D127" s="108"/>
      <c r="E127" s="108"/>
    </row>
    <row r="128" spans="2:5" customFormat="1" ht="22.5" customHeight="1">
      <c r="B128" s="108"/>
      <c r="D128" s="108"/>
      <c r="E128" s="108"/>
    </row>
    <row r="129" spans="1:12" ht="22.5" customHeight="1">
      <c r="A129"/>
      <c r="B129" s="108"/>
      <c r="C129"/>
      <c r="D129" s="108"/>
      <c r="E129" s="108"/>
      <c r="F129"/>
      <c r="G129"/>
      <c r="H129"/>
      <c r="I129"/>
      <c r="J129"/>
      <c r="K129"/>
      <c r="L129"/>
    </row>
    <row r="130" spans="1:12" ht="22.5" customHeight="1">
      <c r="A130"/>
      <c r="B130" s="108"/>
      <c r="C130"/>
      <c r="D130" s="108"/>
      <c r="E130" s="108"/>
      <c r="F130"/>
      <c r="G130"/>
      <c r="H130"/>
      <c r="I130"/>
      <c r="J130"/>
      <c r="K130"/>
      <c r="L130"/>
    </row>
    <row r="131" spans="1:12" ht="22.5" customHeight="1">
      <c r="A131"/>
      <c r="B131" s="108"/>
      <c r="C131"/>
      <c r="D131" s="108"/>
      <c r="E131" s="108"/>
      <c r="F131"/>
      <c r="G131"/>
      <c r="H131"/>
      <c r="I131"/>
      <c r="J131"/>
      <c r="K131"/>
      <c r="L131"/>
    </row>
    <row r="132" spans="1:12" ht="22.5" customHeight="1">
      <c r="C132" s="29"/>
      <c r="E132" s="6"/>
      <c r="F132"/>
      <c r="G132"/>
      <c r="H132"/>
      <c r="I132"/>
      <c r="J132"/>
      <c r="K132"/>
      <c r="L132"/>
    </row>
    <row r="133" spans="1:12" ht="22.5" customHeight="1">
      <c r="A133"/>
      <c r="B133" s="108"/>
      <c r="C133"/>
      <c r="D133" s="108"/>
      <c r="E133" s="108"/>
      <c r="F133"/>
      <c r="G133"/>
      <c r="H133"/>
      <c r="I133"/>
      <c r="J133"/>
      <c r="K133"/>
      <c r="L133"/>
    </row>
    <row r="134" spans="1:12" ht="22.5" customHeight="1">
      <c r="A134"/>
      <c r="B134" s="108"/>
      <c r="C134"/>
      <c r="D134" s="108"/>
      <c r="E134" s="108"/>
      <c r="F134"/>
      <c r="G134"/>
      <c r="H134"/>
      <c r="I134"/>
      <c r="J134"/>
      <c r="K134"/>
      <c r="L134"/>
    </row>
    <row r="135" spans="1:12" ht="22.5" customHeight="1">
      <c r="A135"/>
      <c r="B135" s="108"/>
      <c r="C135"/>
      <c r="D135" s="108"/>
      <c r="E135" s="108"/>
      <c r="F135"/>
      <c r="G135"/>
      <c r="H135"/>
      <c r="I135"/>
      <c r="J135"/>
      <c r="K135"/>
      <c r="L135"/>
    </row>
    <row r="136" spans="1:12" ht="22.5" customHeight="1">
      <c r="A136"/>
      <c r="B136" s="108"/>
      <c r="C136"/>
      <c r="D136" s="108"/>
      <c r="E136" s="108"/>
      <c r="F136"/>
      <c r="G136"/>
      <c r="H136"/>
      <c r="I136"/>
      <c r="J136"/>
      <c r="K136"/>
      <c r="L136"/>
    </row>
    <row r="137" spans="1:12" ht="22.5" customHeight="1">
      <c r="A137"/>
      <c r="B137" s="108"/>
      <c r="C137"/>
      <c r="D137" s="108"/>
      <c r="E137" s="108"/>
      <c r="F137"/>
      <c r="G137"/>
      <c r="H137"/>
      <c r="I137"/>
      <c r="J137"/>
      <c r="K137"/>
      <c r="L137"/>
    </row>
    <row r="138" spans="1:12" ht="22.5" customHeight="1">
      <c r="A138"/>
      <c r="B138" s="108"/>
      <c r="C138"/>
      <c r="D138" s="108"/>
      <c r="E138" s="108"/>
      <c r="F138"/>
      <c r="G138"/>
      <c r="H138"/>
      <c r="I138"/>
      <c r="J138"/>
      <c r="K138"/>
      <c r="L138"/>
    </row>
    <row r="139" spans="1:12" s="92" customFormat="1" ht="22.5" customHeight="1">
      <c r="B139" s="261"/>
      <c r="D139" s="261"/>
      <c r="E139" s="261"/>
    </row>
    <row r="140" spans="1:12" s="92" customFormat="1" ht="22.5" customHeight="1">
      <c r="B140" s="261"/>
      <c r="D140" s="261"/>
      <c r="E140" s="261"/>
    </row>
    <row r="141" spans="1:12" ht="22.5" customHeight="1">
      <c r="A141"/>
      <c r="B141" s="108"/>
      <c r="C141"/>
      <c r="D141" s="108"/>
      <c r="E141" s="108"/>
      <c r="F141"/>
      <c r="G141"/>
      <c r="H141"/>
      <c r="I141"/>
      <c r="J141"/>
      <c r="K141"/>
      <c r="L141"/>
    </row>
    <row r="142" spans="1:12" s="92" customFormat="1" ht="22.5" customHeight="1">
      <c r="B142" s="261"/>
      <c r="D142" s="261"/>
      <c r="E142" s="261"/>
    </row>
    <row r="143" spans="1:12" s="233" customFormat="1" ht="22.5" customHeight="1">
      <c r="B143" s="262"/>
      <c r="D143" s="262"/>
      <c r="E143" s="262"/>
    </row>
    <row r="144" spans="1:12" ht="22.5" customHeight="1">
      <c r="C144" s="29"/>
      <c r="E144" s="6"/>
      <c r="F144"/>
      <c r="G144"/>
      <c r="H144"/>
      <c r="I144"/>
      <c r="J144"/>
      <c r="K144"/>
      <c r="L144"/>
    </row>
    <row r="145" spans="1:12" ht="22.5" customHeight="1">
      <c r="A145"/>
      <c r="B145" s="108"/>
      <c r="C145"/>
      <c r="D145" s="108"/>
      <c r="E145" s="108"/>
      <c r="F145"/>
      <c r="G145"/>
      <c r="H145"/>
      <c r="I145"/>
      <c r="J145"/>
      <c r="K145"/>
      <c r="L145"/>
    </row>
    <row r="146" spans="1:12" ht="22.5" customHeight="1">
      <c r="A146"/>
      <c r="B146" s="108"/>
      <c r="C146"/>
      <c r="D146" s="108"/>
      <c r="E146" s="108"/>
      <c r="F146"/>
      <c r="G146"/>
      <c r="H146"/>
      <c r="I146"/>
      <c r="J146"/>
      <c r="K146"/>
      <c r="L146"/>
    </row>
    <row r="147" spans="1:12" ht="22.5" customHeight="1">
      <c r="A147"/>
      <c r="B147" s="108"/>
      <c r="C147"/>
      <c r="D147" s="108"/>
      <c r="E147" s="108"/>
      <c r="F147"/>
      <c r="G147"/>
      <c r="H147"/>
      <c r="I147"/>
      <c r="J147"/>
      <c r="K147"/>
      <c r="L147"/>
    </row>
    <row r="148" spans="1:12" ht="22.5" customHeight="1">
      <c r="A148"/>
      <c r="B148" s="108"/>
      <c r="C148"/>
      <c r="D148" s="108"/>
      <c r="E148" s="108"/>
      <c r="F148"/>
      <c r="G148"/>
      <c r="H148"/>
      <c r="I148"/>
      <c r="J148"/>
      <c r="K148"/>
      <c r="L148"/>
    </row>
    <row r="149" spans="1:12" ht="22.5" customHeight="1">
      <c r="A149"/>
      <c r="B149" s="108"/>
      <c r="C149"/>
      <c r="D149" s="108"/>
      <c r="E149" s="108"/>
      <c r="F149"/>
      <c r="G149"/>
      <c r="H149"/>
      <c r="I149"/>
      <c r="J149"/>
      <c r="K149"/>
      <c r="L149"/>
    </row>
    <row r="150" spans="1:12" ht="22.5" customHeight="1">
      <c r="A150"/>
      <c r="B150" s="108"/>
      <c r="C150"/>
      <c r="D150" s="108"/>
      <c r="E150" s="108"/>
      <c r="F150"/>
      <c r="G150"/>
      <c r="H150"/>
      <c r="I150"/>
      <c r="J150"/>
      <c r="K150"/>
      <c r="L150"/>
    </row>
    <row r="151" spans="1:12" ht="22.5" customHeight="1">
      <c r="A151"/>
      <c r="B151" s="108"/>
      <c r="C151"/>
      <c r="D151" s="108"/>
      <c r="E151" s="108"/>
      <c r="F151"/>
      <c r="G151"/>
      <c r="H151"/>
      <c r="I151"/>
      <c r="J151"/>
      <c r="K151"/>
      <c r="L151"/>
    </row>
    <row r="152" spans="1:12" ht="22.5" customHeight="1">
      <c r="A152"/>
      <c r="B152" s="108"/>
      <c r="C152"/>
      <c r="D152" s="108"/>
      <c r="E152" s="108"/>
      <c r="F152"/>
      <c r="G152"/>
      <c r="H152"/>
      <c r="I152"/>
      <c r="J152"/>
      <c r="K152"/>
      <c r="L152"/>
    </row>
    <row r="153" spans="1:12" ht="22.5" customHeight="1">
      <c r="A153"/>
      <c r="B153" s="108"/>
      <c r="C153"/>
      <c r="D153" s="108"/>
      <c r="E153" s="108"/>
      <c r="F153"/>
      <c r="G153"/>
      <c r="H153"/>
      <c r="I153"/>
      <c r="J153"/>
      <c r="K153"/>
      <c r="L153"/>
    </row>
    <row r="154" spans="1:12" ht="22.5" customHeight="1">
      <c r="A154"/>
      <c r="B154" s="108"/>
      <c r="C154"/>
      <c r="D154" s="108"/>
      <c r="E154" s="108"/>
      <c r="F154"/>
      <c r="G154"/>
      <c r="H154"/>
      <c r="I154"/>
      <c r="J154"/>
      <c r="K154"/>
      <c r="L154"/>
    </row>
    <row r="155" spans="1:12" ht="22.5" customHeight="1">
      <c r="A155"/>
      <c r="B155" s="108"/>
      <c r="C155"/>
      <c r="D155" s="108"/>
      <c r="E155" s="108"/>
      <c r="F155"/>
      <c r="G155"/>
      <c r="H155"/>
      <c r="I155"/>
      <c r="J155"/>
      <c r="K155"/>
      <c r="L155"/>
    </row>
    <row r="156" spans="1:12" ht="22.5" customHeight="1">
      <c r="C156" s="29"/>
      <c r="E156" s="6"/>
      <c r="F156"/>
      <c r="G156"/>
      <c r="H156"/>
      <c r="I156"/>
      <c r="J156"/>
      <c r="K156"/>
      <c r="L156"/>
    </row>
    <row r="157" spans="1:12" ht="22.5" customHeight="1">
      <c r="A157"/>
      <c r="B157" s="108"/>
      <c r="C157"/>
      <c r="D157" s="108"/>
      <c r="E157" s="108"/>
      <c r="F157"/>
      <c r="G157"/>
      <c r="H157"/>
      <c r="I157"/>
      <c r="J157"/>
      <c r="K157"/>
      <c r="L157"/>
    </row>
    <row r="158" spans="1:12" ht="22.5" customHeight="1">
      <c r="A158"/>
      <c r="B158" s="108"/>
      <c r="C158"/>
      <c r="D158" s="108"/>
      <c r="E158" s="108"/>
      <c r="F158"/>
      <c r="G158"/>
      <c r="H158"/>
      <c r="I158"/>
      <c r="J158"/>
      <c r="K158"/>
      <c r="L158"/>
    </row>
    <row r="159" spans="1:12" ht="22.5" customHeight="1">
      <c r="A159"/>
      <c r="B159" s="108"/>
      <c r="C159"/>
      <c r="D159" s="108"/>
      <c r="E159" s="108"/>
      <c r="F159"/>
      <c r="G159"/>
      <c r="H159"/>
      <c r="I159"/>
      <c r="J159"/>
      <c r="K159"/>
      <c r="L159"/>
    </row>
    <row r="160" spans="1:12" ht="22.5" customHeight="1">
      <c r="A160"/>
      <c r="B160" s="108"/>
      <c r="C160"/>
      <c r="D160" s="108"/>
      <c r="E160" s="108"/>
      <c r="F160"/>
      <c r="G160"/>
      <c r="H160"/>
      <c r="I160"/>
      <c r="J160"/>
      <c r="K160"/>
      <c r="L160"/>
    </row>
    <row r="161" spans="2:5" customFormat="1" ht="22.5" customHeight="1">
      <c r="B161" s="108"/>
      <c r="D161" s="108"/>
      <c r="E161" s="108"/>
    </row>
    <row r="162" spans="2:5" customFormat="1" ht="22.5" customHeight="1">
      <c r="B162" s="108"/>
      <c r="D162" s="108"/>
      <c r="E162" s="108"/>
    </row>
    <row r="163" spans="2:5" customFormat="1" ht="22.5" customHeight="1">
      <c r="B163" s="108"/>
      <c r="D163" s="108"/>
      <c r="E163" s="108"/>
    </row>
    <row r="164" spans="2:5" customFormat="1" ht="22.5" customHeight="1">
      <c r="B164" s="108"/>
      <c r="D164" s="108"/>
      <c r="E164" s="108"/>
    </row>
    <row r="165" spans="2:5" customFormat="1" ht="22.5" customHeight="1">
      <c r="B165" s="108"/>
      <c r="D165" s="108"/>
      <c r="E165" s="108"/>
    </row>
    <row r="166" spans="2:5" customFormat="1" ht="22.5" customHeight="1">
      <c r="B166" s="108"/>
      <c r="D166" s="108"/>
      <c r="E166" s="108"/>
    </row>
    <row r="167" spans="2:5" customFormat="1" ht="22.5" customHeight="1">
      <c r="B167" s="108"/>
      <c r="D167" s="108"/>
      <c r="E167" s="108"/>
    </row>
    <row r="168" spans="2:5" customFormat="1" ht="22.5" customHeight="1">
      <c r="B168" s="108"/>
      <c r="D168" s="108"/>
      <c r="E168" s="108"/>
    </row>
    <row r="169" spans="2:5" customFormat="1" ht="22.5" customHeight="1">
      <c r="B169" s="108"/>
      <c r="D169" s="108"/>
      <c r="E169" s="108"/>
    </row>
    <row r="170" spans="2:5" customFormat="1" ht="22.5" customHeight="1">
      <c r="B170" s="108"/>
      <c r="D170" s="108"/>
      <c r="E170" s="108"/>
    </row>
    <row r="171" spans="2:5" customFormat="1" ht="22.5" customHeight="1">
      <c r="B171" s="108"/>
      <c r="D171" s="108"/>
      <c r="E171" s="108"/>
    </row>
    <row r="172" spans="2:5" customFormat="1" ht="22.5" customHeight="1">
      <c r="B172" s="108"/>
      <c r="D172" s="108"/>
      <c r="E172" s="108"/>
    </row>
    <row r="173" spans="2:5" customFormat="1" ht="22.5" customHeight="1">
      <c r="B173" s="108"/>
      <c r="D173" s="108"/>
      <c r="E173" s="108"/>
    </row>
    <row r="174" spans="2:5" customFormat="1" ht="22.5" customHeight="1">
      <c r="B174" s="108"/>
      <c r="D174" s="108"/>
      <c r="E174" s="108"/>
    </row>
    <row r="175" spans="2:5" customFormat="1" ht="22.5" customHeight="1">
      <c r="B175" s="108"/>
      <c r="D175" s="108"/>
      <c r="E175" s="108"/>
    </row>
    <row r="176" spans="2:5" customFormat="1" ht="22.5" customHeight="1">
      <c r="B176" s="108"/>
      <c r="D176" s="108"/>
      <c r="E176" s="108"/>
    </row>
    <row r="177" spans="1:12" ht="22.5" customHeight="1">
      <c r="A177"/>
      <c r="B177" s="108"/>
      <c r="C177"/>
      <c r="D177" s="108"/>
      <c r="E177" s="108"/>
      <c r="F177"/>
      <c r="G177"/>
      <c r="H177"/>
      <c r="I177"/>
      <c r="J177"/>
      <c r="K177"/>
      <c r="L177"/>
    </row>
    <row r="178" spans="1:12" ht="22.5" customHeight="1">
      <c r="A178"/>
      <c r="B178" s="108"/>
      <c r="C178"/>
      <c r="D178" s="108"/>
      <c r="E178" s="108"/>
      <c r="F178"/>
      <c r="G178"/>
      <c r="H178"/>
      <c r="I178"/>
      <c r="J178"/>
      <c r="K178"/>
      <c r="L178"/>
    </row>
    <row r="179" spans="1:12" ht="22.5" customHeight="1">
      <c r="A179"/>
      <c r="B179" s="108"/>
      <c r="C179"/>
      <c r="D179" s="108"/>
      <c r="E179" s="108"/>
      <c r="F179"/>
      <c r="G179"/>
      <c r="H179"/>
      <c r="I179"/>
      <c r="J179"/>
      <c r="K179"/>
      <c r="L179"/>
    </row>
    <row r="180" spans="1:12" ht="22.5" customHeight="1">
      <c r="A180"/>
      <c r="B180" s="108"/>
      <c r="C180"/>
      <c r="D180" s="108"/>
      <c r="E180" s="108"/>
      <c r="F180"/>
      <c r="G180"/>
      <c r="H180"/>
      <c r="I180"/>
      <c r="J180"/>
      <c r="K180"/>
      <c r="L180"/>
    </row>
    <row r="181" spans="1:12" ht="22.5" customHeight="1">
      <c r="A181"/>
      <c r="B181" s="108"/>
      <c r="C181"/>
      <c r="D181" s="108"/>
      <c r="E181" s="108"/>
      <c r="F181"/>
      <c r="G181"/>
      <c r="H181"/>
      <c r="I181"/>
      <c r="J181"/>
      <c r="K181"/>
      <c r="L181"/>
    </row>
    <row r="182" spans="1:12" ht="22.5" customHeight="1">
      <c r="A182"/>
      <c r="B182" s="108"/>
      <c r="C182"/>
      <c r="D182" s="108"/>
      <c r="E182" s="108"/>
      <c r="F182"/>
      <c r="G182"/>
      <c r="H182"/>
      <c r="I182"/>
      <c r="J182"/>
      <c r="K182"/>
      <c r="L182"/>
    </row>
    <row r="183" spans="1:12" ht="22.5" customHeight="1">
      <c r="A183"/>
      <c r="B183" s="108"/>
      <c r="C183"/>
      <c r="D183" s="108"/>
      <c r="E183" s="108"/>
      <c r="F183"/>
      <c r="G183"/>
      <c r="H183"/>
      <c r="I183"/>
      <c r="J183"/>
      <c r="K183"/>
      <c r="L183"/>
    </row>
    <row r="184" spans="1:12" ht="22.5" customHeight="1">
      <c r="A184"/>
      <c r="B184" s="108"/>
      <c r="C184"/>
      <c r="D184" s="108"/>
      <c r="E184" s="108"/>
      <c r="F184"/>
      <c r="G184"/>
      <c r="H184"/>
      <c r="I184"/>
      <c r="J184"/>
      <c r="K184"/>
      <c r="L184"/>
    </row>
    <row r="185" spans="1:12" ht="22.5" customHeight="1">
      <c r="C185" s="29"/>
      <c r="E185" s="6"/>
      <c r="F185"/>
      <c r="G185"/>
      <c r="H185"/>
      <c r="I185"/>
      <c r="J185"/>
      <c r="K185"/>
      <c r="L185"/>
    </row>
    <row r="186" spans="1:12" ht="22.5" customHeight="1">
      <c r="A186"/>
      <c r="B186" s="108"/>
      <c r="C186"/>
      <c r="D186" s="108"/>
      <c r="E186" s="108"/>
      <c r="F186"/>
      <c r="G186"/>
      <c r="H186"/>
      <c r="I186"/>
      <c r="J186"/>
      <c r="K186"/>
      <c r="L186"/>
    </row>
    <row r="187" spans="1:12" ht="22.5" customHeight="1">
      <c r="A187"/>
      <c r="B187" s="108"/>
      <c r="C187"/>
      <c r="D187" s="108"/>
      <c r="E187" s="108"/>
      <c r="F187"/>
      <c r="G187"/>
      <c r="H187"/>
      <c r="I187"/>
      <c r="J187"/>
      <c r="K187"/>
      <c r="L187"/>
    </row>
    <row r="188" spans="1:12" ht="22.5" customHeight="1">
      <c r="A188"/>
      <c r="B188" s="108"/>
      <c r="C188"/>
      <c r="D188" s="108"/>
      <c r="E188" s="108"/>
      <c r="F188"/>
      <c r="G188"/>
      <c r="H188"/>
      <c r="I188"/>
      <c r="J188"/>
      <c r="K188"/>
      <c r="L188"/>
    </row>
    <row r="189" spans="1:12" ht="22.5" customHeight="1">
      <c r="A189"/>
      <c r="B189" s="108"/>
      <c r="C189"/>
      <c r="D189" s="108"/>
      <c r="E189" s="108"/>
      <c r="F189"/>
      <c r="G189"/>
      <c r="H189"/>
      <c r="I189"/>
      <c r="J189"/>
      <c r="K189"/>
      <c r="L189"/>
    </row>
    <row r="190" spans="1:12" s="234" customFormat="1" ht="22.5" customHeight="1">
      <c r="B190" s="263"/>
      <c r="D190" s="263"/>
      <c r="E190" s="263"/>
    </row>
    <row r="191" spans="1:12" s="234" customFormat="1" ht="22.5" customHeight="1">
      <c r="B191" s="263"/>
      <c r="D191" s="263"/>
      <c r="E191" s="263"/>
    </row>
    <row r="192" spans="1:12" s="234" customFormat="1" ht="22.5" customHeight="1">
      <c r="B192" s="263"/>
      <c r="D192" s="263"/>
      <c r="E192" s="263"/>
    </row>
    <row r="193" spans="1:12" ht="22.5" customHeight="1">
      <c r="A193"/>
      <c r="B193" s="108"/>
      <c r="C193"/>
      <c r="D193" s="108"/>
      <c r="E193" s="108"/>
      <c r="F193"/>
      <c r="G193"/>
      <c r="H193"/>
      <c r="I193"/>
      <c r="J193"/>
      <c r="K193"/>
      <c r="L193"/>
    </row>
    <row r="194" spans="1:12" ht="22.5" customHeight="1">
      <c r="A194"/>
      <c r="B194" s="108"/>
      <c r="C194"/>
      <c r="D194" s="108"/>
      <c r="E194" s="108"/>
      <c r="F194"/>
      <c r="G194"/>
      <c r="H194"/>
      <c r="I194"/>
      <c r="J194"/>
      <c r="K194"/>
      <c r="L194"/>
    </row>
    <row r="195" spans="1:12" ht="22.5" customHeight="1">
      <c r="A195"/>
      <c r="B195" s="108"/>
      <c r="C195"/>
      <c r="D195" s="108"/>
      <c r="E195" s="108"/>
      <c r="F195"/>
      <c r="G195"/>
      <c r="H195"/>
      <c r="I195"/>
      <c r="J195"/>
      <c r="K195"/>
      <c r="L195"/>
    </row>
    <row r="196" spans="1:12" ht="22.5" customHeight="1">
      <c r="A196"/>
      <c r="B196" s="108"/>
      <c r="C196"/>
      <c r="D196" s="108"/>
      <c r="E196" s="108"/>
      <c r="F196"/>
      <c r="G196"/>
      <c r="H196"/>
      <c r="I196"/>
      <c r="J196"/>
      <c r="K196"/>
      <c r="L196"/>
    </row>
    <row r="197" spans="1:12" ht="22.5" customHeight="1">
      <c r="A197"/>
      <c r="B197" s="108"/>
      <c r="C197"/>
      <c r="D197" s="108"/>
      <c r="E197" s="108"/>
      <c r="F197"/>
      <c r="G197"/>
      <c r="H197"/>
      <c r="I197"/>
      <c r="J197"/>
      <c r="K197"/>
      <c r="L197"/>
    </row>
    <row r="198" spans="1:12" ht="22.5" customHeight="1">
      <c r="A198"/>
      <c r="B198" s="108"/>
      <c r="C198"/>
      <c r="D198" s="108"/>
      <c r="E198" s="108"/>
      <c r="F198"/>
      <c r="G198"/>
      <c r="H198"/>
      <c r="I198"/>
      <c r="J198"/>
      <c r="K198"/>
      <c r="L198"/>
    </row>
    <row r="199" spans="1:12" ht="22.5" customHeight="1">
      <c r="A199"/>
      <c r="B199" s="108"/>
      <c r="C199"/>
      <c r="D199" s="108"/>
      <c r="E199" s="108"/>
      <c r="F199"/>
      <c r="G199"/>
      <c r="H199"/>
      <c r="I199"/>
      <c r="J199"/>
      <c r="K199"/>
      <c r="L199"/>
    </row>
    <row r="200" spans="1:12" ht="22.5" customHeight="1">
      <c r="A200"/>
      <c r="B200" s="108"/>
      <c r="C200"/>
      <c r="D200" s="108"/>
      <c r="E200" s="108"/>
      <c r="F200"/>
      <c r="G200"/>
      <c r="H200"/>
      <c r="I200"/>
      <c r="J200"/>
      <c r="K200"/>
      <c r="L200"/>
    </row>
    <row r="201" spans="1:12" ht="22.5" customHeight="1">
      <c r="A201"/>
      <c r="B201" s="108"/>
      <c r="C201"/>
      <c r="D201" s="108"/>
      <c r="E201" s="108"/>
      <c r="F201"/>
      <c r="G201"/>
      <c r="H201"/>
      <c r="I201"/>
      <c r="J201"/>
      <c r="K201"/>
      <c r="L201"/>
    </row>
    <row r="202" spans="1:12" ht="22.5" customHeight="1">
      <c r="A202"/>
      <c r="B202" s="108"/>
      <c r="C202"/>
      <c r="D202" s="108"/>
      <c r="E202" s="108"/>
      <c r="F202"/>
      <c r="G202"/>
      <c r="H202"/>
      <c r="I202"/>
      <c r="J202"/>
      <c r="K202"/>
      <c r="L202"/>
    </row>
    <row r="203" spans="1:12" ht="22.5" customHeight="1">
      <c r="A203"/>
      <c r="B203" s="108"/>
      <c r="C203"/>
      <c r="D203" s="108"/>
      <c r="E203" s="108"/>
      <c r="F203"/>
      <c r="G203"/>
      <c r="H203"/>
      <c r="I203"/>
      <c r="J203"/>
      <c r="K203"/>
      <c r="L203"/>
    </row>
    <row r="204" spans="1:12" ht="22.5" customHeight="1">
      <c r="A204"/>
      <c r="B204" s="108"/>
      <c r="C204"/>
      <c r="D204" s="108"/>
      <c r="E204" s="108"/>
      <c r="F204"/>
      <c r="G204"/>
      <c r="H204"/>
      <c r="I204"/>
      <c r="J204"/>
      <c r="K204"/>
      <c r="L204"/>
    </row>
    <row r="205" spans="1:12" ht="22.5" customHeight="1">
      <c r="C205" s="29"/>
      <c r="E205" s="6"/>
      <c r="F205"/>
      <c r="G205"/>
      <c r="H205"/>
      <c r="I205"/>
      <c r="J205"/>
      <c r="K205"/>
      <c r="L205"/>
    </row>
    <row r="206" spans="1:12" ht="22.5" customHeight="1">
      <c r="A206"/>
      <c r="B206" s="108"/>
      <c r="C206"/>
      <c r="D206" s="108"/>
      <c r="E206" s="108"/>
      <c r="F206"/>
      <c r="G206"/>
      <c r="H206"/>
      <c r="I206"/>
      <c r="J206"/>
      <c r="K206"/>
      <c r="L206"/>
    </row>
    <row r="207" spans="1:12" ht="22.5" customHeight="1">
      <c r="A207"/>
      <c r="B207" s="108"/>
      <c r="C207"/>
      <c r="D207" s="108"/>
      <c r="E207" s="108"/>
      <c r="F207"/>
      <c r="G207"/>
      <c r="H207"/>
      <c r="I207"/>
      <c r="J207"/>
      <c r="K207"/>
      <c r="L207"/>
    </row>
    <row r="208" spans="1:12" ht="22.5" customHeight="1">
      <c r="A208"/>
      <c r="B208" s="108"/>
      <c r="C208"/>
      <c r="D208" s="108"/>
      <c r="E208" s="1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/>
      <c r="D209" s="108"/>
      <c r="E209" s="108"/>
      <c r="F209"/>
      <c r="G209"/>
      <c r="H209"/>
      <c r="I209"/>
      <c r="J209"/>
      <c r="K209"/>
      <c r="L209"/>
    </row>
    <row r="210" spans="1:12" ht="22.5" customHeight="1">
      <c r="A210"/>
      <c r="B210" s="108"/>
      <c r="C210"/>
      <c r="D210" s="108"/>
      <c r="E210" s="108"/>
      <c r="F210"/>
      <c r="G210"/>
      <c r="H210"/>
      <c r="I210"/>
      <c r="J210"/>
      <c r="K210"/>
      <c r="L210"/>
    </row>
    <row r="211" spans="1:12" ht="22.5" customHeight="1">
      <c r="A211"/>
      <c r="B211" s="108"/>
      <c r="C211"/>
      <c r="D211" s="108"/>
      <c r="E211" s="108"/>
      <c r="F211"/>
      <c r="G211"/>
      <c r="H211"/>
      <c r="I211"/>
      <c r="J211"/>
      <c r="K211"/>
      <c r="L211"/>
    </row>
    <row r="212" spans="1:12" ht="22.5" customHeight="1">
      <c r="A212"/>
      <c r="B212" s="108"/>
      <c r="C212"/>
      <c r="D212" s="108"/>
      <c r="E212" s="108"/>
      <c r="F212"/>
      <c r="G212"/>
      <c r="H212"/>
      <c r="I212"/>
      <c r="J212"/>
      <c r="K212"/>
      <c r="L212"/>
    </row>
    <row r="213" spans="1:12" ht="22.5" customHeight="1">
      <c r="A213"/>
      <c r="B213" s="108"/>
      <c r="C213"/>
      <c r="D213" s="108"/>
      <c r="E213" s="108"/>
      <c r="F213"/>
      <c r="G213"/>
      <c r="H213"/>
      <c r="I213"/>
      <c r="J213"/>
      <c r="K213"/>
      <c r="L213"/>
    </row>
    <row r="214" spans="1:12" ht="22.5" customHeight="1">
      <c r="A214"/>
      <c r="B214" s="108"/>
      <c r="C214"/>
      <c r="D214" s="108"/>
      <c r="E214" s="108"/>
      <c r="F214"/>
      <c r="G214"/>
      <c r="H214"/>
      <c r="I214"/>
      <c r="J214"/>
      <c r="K214"/>
      <c r="L214"/>
    </row>
    <row r="215" spans="1:12" ht="22.5" customHeight="1">
      <c r="A215"/>
      <c r="B215" s="108"/>
      <c r="C215"/>
      <c r="D215" s="108"/>
      <c r="E215" s="108"/>
      <c r="F215"/>
      <c r="G215"/>
      <c r="H215"/>
      <c r="I215"/>
      <c r="J215"/>
      <c r="K215"/>
      <c r="L215"/>
    </row>
    <row r="216" spans="1:12" ht="22.5" customHeight="1">
      <c r="A216"/>
      <c r="B216" s="108"/>
      <c r="C216"/>
      <c r="D216" s="108"/>
      <c r="E216" s="108"/>
      <c r="F216"/>
      <c r="G216"/>
      <c r="H216"/>
      <c r="I216"/>
      <c r="J216"/>
      <c r="K216"/>
      <c r="L216"/>
    </row>
    <row r="217" spans="1:12" ht="22.5" customHeight="1">
      <c r="C217" s="29"/>
      <c r="E217" s="6"/>
      <c r="F217"/>
      <c r="G217"/>
      <c r="H217"/>
      <c r="I217"/>
      <c r="J217"/>
      <c r="K217"/>
      <c r="L217"/>
    </row>
    <row r="218" spans="1:12" ht="22.5" customHeight="1">
      <c r="A218"/>
      <c r="B218" s="108"/>
      <c r="C218"/>
      <c r="D218" s="108"/>
      <c r="E218" s="108"/>
      <c r="F218"/>
      <c r="G218"/>
      <c r="H218"/>
      <c r="I218"/>
      <c r="J218"/>
      <c r="K218"/>
      <c r="L218"/>
    </row>
    <row r="219" spans="1:12" ht="22.5" customHeight="1">
      <c r="A219"/>
      <c r="B219" s="108"/>
      <c r="C219"/>
      <c r="D219" s="108"/>
      <c r="E219" s="108"/>
      <c r="F219"/>
      <c r="G219"/>
      <c r="H219"/>
      <c r="I219"/>
      <c r="J219"/>
      <c r="K219"/>
      <c r="L219"/>
    </row>
    <row r="220" spans="1:12" ht="22.5" customHeight="1">
      <c r="A220"/>
      <c r="B220" s="108"/>
      <c r="C220"/>
      <c r="D220" s="108"/>
      <c r="E220" s="108"/>
      <c r="F220"/>
      <c r="G220"/>
      <c r="H220"/>
      <c r="I220"/>
      <c r="J220"/>
      <c r="K220"/>
      <c r="L220"/>
    </row>
    <row r="221" spans="1:12" ht="22.5" customHeight="1">
      <c r="A221"/>
      <c r="B221" s="108"/>
      <c r="C221"/>
      <c r="D221" s="108"/>
      <c r="E221" s="108"/>
      <c r="F221"/>
      <c r="G221"/>
      <c r="H221"/>
      <c r="I221"/>
      <c r="J221"/>
      <c r="K221"/>
      <c r="L221"/>
    </row>
    <row r="222" spans="1:12" ht="22.5" customHeight="1">
      <c r="A222"/>
      <c r="B222" s="108"/>
      <c r="C222"/>
      <c r="D222" s="108"/>
      <c r="E222" s="108"/>
      <c r="F222"/>
      <c r="G222"/>
      <c r="H222"/>
      <c r="I222"/>
      <c r="J222"/>
      <c r="K222"/>
      <c r="L222"/>
    </row>
    <row r="223" spans="1:12" ht="22.5" customHeight="1">
      <c r="A223"/>
      <c r="B223" s="108"/>
      <c r="C223"/>
      <c r="D223" s="108"/>
      <c r="E223" s="108"/>
      <c r="F223"/>
      <c r="G223"/>
      <c r="H223"/>
      <c r="I223"/>
      <c r="J223"/>
      <c r="K223"/>
      <c r="L223"/>
    </row>
    <row r="224" spans="1:12" ht="22.5" customHeight="1">
      <c r="A224"/>
      <c r="B224" s="108"/>
      <c r="C224"/>
      <c r="D224" s="108"/>
      <c r="E224" s="108"/>
      <c r="F224"/>
      <c r="G224"/>
      <c r="H224"/>
      <c r="I224"/>
      <c r="J224"/>
      <c r="K224"/>
      <c r="L224"/>
    </row>
    <row r="225" spans="1:12" ht="22.5" customHeight="1">
      <c r="A225"/>
      <c r="B225" s="108"/>
      <c r="C225"/>
      <c r="D225" s="108"/>
      <c r="E225" s="108"/>
      <c r="F225"/>
      <c r="G225"/>
      <c r="H225"/>
      <c r="I225"/>
      <c r="J225"/>
      <c r="K225"/>
      <c r="L225"/>
    </row>
    <row r="226" spans="1:12" ht="22.5" customHeight="1">
      <c r="A226"/>
      <c r="B226" s="108"/>
      <c r="C226"/>
      <c r="D226" s="108"/>
      <c r="E226" s="108"/>
      <c r="F226"/>
      <c r="G226"/>
      <c r="H226"/>
      <c r="I226"/>
      <c r="J226"/>
      <c r="K226"/>
      <c r="L226"/>
    </row>
    <row r="227" spans="1:12" s="92" customFormat="1" ht="22.5" customHeight="1">
      <c r="B227" s="261"/>
      <c r="D227" s="261"/>
      <c r="E227" s="261"/>
    </row>
    <row r="228" spans="1:12" ht="22.5" customHeight="1">
      <c r="A228"/>
      <c r="B228" s="108"/>
      <c r="C228"/>
      <c r="D228" s="108"/>
      <c r="E228" s="108"/>
      <c r="F228"/>
      <c r="G228"/>
      <c r="H228"/>
      <c r="I228"/>
      <c r="J228"/>
      <c r="K228"/>
      <c r="L228"/>
    </row>
    <row r="229" spans="1:12" ht="22.5" customHeight="1">
      <c r="A229"/>
      <c r="B229" s="108"/>
      <c r="C229"/>
      <c r="D229" s="108"/>
      <c r="E229" s="108"/>
      <c r="F229"/>
      <c r="G229"/>
      <c r="H229"/>
      <c r="I229"/>
      <c r="J229"/>
      <c r="K229"/>
      <c r="L229"/>
    </row>
    <row r="230" spans="1:12" ht="22.5" customHeight="1">
      <c r="A230"/>
      <c r="B230" s="108"/>
      <c r="C230"/>
      <c r="D230" s="108"/>
      <c r="E230" s="108"/>
      <c r="F230"/>
      <c r="G230"/>
      <c r="H230"/>
      <c r="I230"/>
      <c r="J230"/>
      <c r="K230"/>
      <c r="L230"/>
    </row>
    <row r="231" spans="1:12" ht="22.5" customHeight="1">
      <c r="A231"/>
      <c r="B231" s="108"/>
      <c r="C231"/>
      <c r="D231" s="108"/>
      <c r="E231" s="108"/>
      <c r="F231"/>
      <c r="G231"/>
      <c r="H231"/>
      <c r="I231"/>
      <c r="J231"/>
      <c r="K231"/>
      <c r="L231"/>
    </row>
    <row r="232" spans="1:12" ht="22.5" customHeight="1">
      <c r="A232"/>
      <c r="B232" s="108"/>
      <c r="C232"/>
      <c r="D232" s="108"/>
      <c r="E232" s="108"/>
      <c r="F232"/>
      <c r="G232"/>
      <c r="H232"/>
      <c r="I232"/>
      <c r="J232"/>
      <c r="K232"/>
      <c r="L232"/>
    </row>
    <row r="233" spans="1:12" ht="22.5" customHeight="1">
      <c r="C233" s="29"/>
      <c r="E233" s="6"/>
      <c r="F233"/>
      <c r="G233"/>
      <c r="H233"/>
      <c r="I233"/>
      <c r="J233"/>
      <c r="K233"/>
      <c r="L233"/>
    </row>
    <row r="234" spans="1:12" ht="22.5" customHeight="1">
      <c r="A234"/>
      <c r="B234" s="108"/>
      <c r="C234"/>
      <c r="D234" s="108"/>
      <c r="E234" s="108"/>
      <c r="F234"/>
      <c r="G234"/>
      <c r="H234"/>
      <c r="I234"/>
      <c r="J234"/>
      <c r="K234"/>
      <c r="L234"/>
    </row>
    <row r="235" spans="1:12" ht="22.5" customHeight="1">
      <c r="A235"/>
      <c r="B235" s="108"/>
      <c r="C235"/>
      <c r="D235" s="108"/>
      <c r="E235" s="108"/>
      <c r="F235"/>
      <c r="G235"/>
      <c r="H235"/>
      <c r="I235"/>
      <c r="J235"/>
      <c r="K235"/>
      <c r="L235"/>
    </row>
    <row r="236" spans="1:12" s="92" customFormat="1" ht="22.5" customHeight="1">
      <c r="B236" s="261"/>
      <c r="D236" s="261"/>
      <c r="E236" s="261"/>
    </row>
    <row r="237" spans="1:12" ht="22.5" customHeight="1">
      <c r="A237"/>
      <c r="B237" s="108"/>
      <c r="C237"/>
      <c r="D237" s="108"/>
      <c r="E237" s="108"/>
      <c r="F237"/>
      <c r="G237"/>
      <c r="H237"/>
      <c r="I237"/>
      <c r="J237"/>
      <c r="K237"/>
      <c r="L237"/>
    </row>
    <row r="238" spans="1:12" s="92" customFormat="1" ht="22.5" customHeight="1">
      <c r="B238" s="261"/>
      <c r="D238" s="261"/>
      <c r="E238" s="261"/>
    </row>
    <row r="239" spans="1:12" s="92" customFormat="1" ht="22.5" customHeight="1">
      <c r="B239" s="261"/>
      <c r="D239" s="261"/>
      <c r="E239" s="261"/>
    </row>
    <row r="240" spans="1:12" ht="22.5" customHeight="1">
      <c r="A240"/>
      <c r="B240" s="108"/>
      <c r="C240"/>
      <c r="D240" s="108"/>
      <c r="E240" s="108"/>
      <c r="F240"/>
      <c r="G240"/>
      <c r="H240"/>
      <c r="I240"/>
      <c r="J240"/>
      <c r="K240"/>
      <c r="L240"/>
    </row>
    <row r="241" spans="1:12" ht="22.5" customHeight="1">
      <c r="A241"/>
      <c r="B241" s="108"/>
      <c r="C241"/>
      <c r="D241" s="108"/>
      <c r="E241" s="108"/>
      <c r="F241"/>
      <c r="G241"/>
      <c r="H241"/>
      <c r="I241"/>
      <c r="J241"/>
      <c r="K241"/>
      <c r="L241"/>
    </row>
    <row r="242" spans="1:12" ht="22.5" customHeight="1">
      <c r="A242"/>
      <c r="B242" s="108"/>
      <c r="C242"/>
      <c r="D242" s="108"/>
      <c r="E242" s="108"/>
      <c r="F242"/>
      <c r="G242"/>
      <c r="H242"/>
      <c r="I242"/>
      <c r="J242"/>
      <c r="K242"/>
      <c r="L242"/>
    </row>
    <row r="243" spans="1:12" ht="22.5" customHeight="1">
      <c r="C243" s="29"/>
      <c r="E243" s="6"/>
      <c r="F243"/>
      <c r="G243"/>
      <c r="H243"/>
      <c r="I243"/>
      <c r="J243"/>
      <c r="K243"/>
      <c r="L243"/>
    </row>
    <row r="244" spans="1:12" ht="22.5" customHeight="1">
      <c r="A244"/>
      <c r="B244" s="108"/>
      <c r="C244"/>
      <c r="D244" s="108"/>
      <c r="E244" s="108"/>
      <c r="F244"/>
      <c r="G244"/>
      <c r="H244"/>
      <c r="I244"/>
      <c r="J244"/>
      <c r="K244"/>
      <c r="L244"/>
    </row>
    <row r="245" spans="1:12" ht="22.5" customHeight="1">
      <c r="A245"/>
      <c r="B245" s="108"/>
      <c r="C245"/>
      <c r="D245" s="108"/>
      <c r="E245" s="108"/>
      <c r="F245"/>
      <c r="G245"/>
      <c r="H245"/>
      <c r="I245"/>
      <c r="J245"/>
      <c r="K245"/>
      <c r="L245"/>
    </row>
    <row r="246" spans="1:12" ht="22.5" customHeight="1">
      <c r="A246"/>
      <c r="B246" s="108"/>
      <c r="C246"/>
      <c r="D246" s="108"/>
      <c r="E246" s="108"/>
      <c r="F246"/>
      <c r="G246"/>
      <c r="H246"/>
      <c r="I246"/>
      <c r="J246"/>
      <c r="K246"/>
      <c r="L246"/>
    </row>
    <row r="247" spans="1:12" ht="22.5" customHeight="1">
      <c r="A247"/>
      <c r="B247" s="108"/>
      <c r="C247"/>
      <c r="D247" s="108"/>
      <c r="E247" s="108"/>
      <c r="F247"/>
      <c r="G247"/>
      <c r="H247"/>
      <c r="I247"/>
      <c r="J247"/>
      <c r="K247"/>
      <c r="L247"/>
    </row>
    <row r="248" spans="1:12" ht="22.5" customHeight="1">
      <c r="A248"/>
      <c r="B248" s="108"/>
      <c r="C248"/>
      <c r="D248" s="108"/>
      <c r="E248" s="108"/>
      <c r="F248"/>
      <c r="G248"/>
      <c r="H248"/>
      <c r="I248"/>
      <c r="J248"/>
      <c r="K248"/>
      <c r="L248"/>
    </row>
    <row r="249" spans="1:12" ht="22.5" customHeight="1">
      <c r="A249"/>
      <c r="B249" s="108"/>
      <c r="C249"/>
      <c r="D249" s="108"/>
      <c r="E249" s="108"/>
      <c r="F249"/>
      <c r="G249"/>
      <c r="H249"/>
      <c r="I249"/>
      <c r="J249"/>
      <c r="K249"/>
      <c r="L249"/>
    </row>
    <row r="250" spans="1:12" ht="22.5" customHeight="1">
      <c r="A250"/>
      <c r="B250" s="108"/>
      <c r="C250"/>
      <c r="D250" s="108"/>
      <c r="E250" s="108"/>
      <c r="F250"/>
      <c r="G250"/>
      <c r="H250"/>
      <c r="I250"/>
      <c r="J250"/>
      <c r="K250"/>
      <c r="L250"/>
    </row>
    <row r="251" spans="1:12" ht="22.5" customHeight="1">
      <c r="A251"/>
      <c r="B251" s="108"/>
      <c r="C251"/>
      <c r="D251" s="108"/>
      <c r="E251" s="108"/>
      <c r="F251"/>
      <c r="G251"/>
      <c r="H251"/>
      <c r="I251"/>
      <c r="J251"/>
      <c r="K251"/>
      <c r="L251"/>
    </row>
    <row r="252" spans="1:12" ht="22.5" customHeight="1">
      <c r="A252"/>
      <c r="B252" s="108"/>
      <c r="C252"/>
      <c r="D252" s="108"/>
      <c r="E252" s="108"/>
      <c r="F252"/>
      <c r="G252"/>
      <c r="H252"/>
      <c r="I252"/>
      <c r="J252"/>
      <c r="K252"/>
      <c r="L252"/>
    </row>
    <row r="253" spans="1:12" ht="22.5" customHeight="1">
      <c r="A253"/>
      <c r="B253" s="108"/>
      <c r="C253"/>
      <c r="D253" s="108"/>
      <c r="E253" s="108"/>
      <c r="F253"/>
      <c r="G253"/>
      <c r="H253"/>
      <c r="I253"/>
      <c r="J253"/>
      <c r="K253"/>
      <c r="L253"/>
    </row>
    <row r="254" spans="1:12" ht="22.5" customHeight="1">
      <c r="A254"/>
      <c r="B254" s="108"/>
      <c r="C254"/>
      <c r="D254" s="108"/>
      <c r="E254" s="108"/>
      <c r="F254"/>
      <c r="G254"/>
      <c r="H254"/>
      <c r="I254"/>
      <c r="J254"/>
      <c r="K254"/>
      <c r="L254"/>
    </row>
    <row r="255" spans="1:12" ht="22.5" customHeight="1">
      <c r="A255"/>
      <c r="B255" s="108"/>
      <c r="C255"/>
      <c r="D255" s="108"/>
      <c r="E255" s="108"/>
      <c r="F255"/>
      <c r="G255"/>
      <c r="H255"/>
      <c r="I255"/>
      <c r="J255"/>
      <c r="K255"/>
      <c r="L255"/>
    </row>
    <row r="256" spans="1:12" ht="22.5" customHeight="1">
      <c r="A256"/>
      <c r="B256" s="108"/>
      <c r="C256"/>
      <c r="D256" s="108"/>
      <c r="E256" s="108"/>
      <c r="F256"/>
      <c r="G256"/>
      <c r="H256"/>
      <c r="I256"/>
      <c r="J256"/>
      <c r="K256"/>
      <c r="L256"/>
    </row>
    <row r="257" spans="1:12" ht="22.5" customHeight="1">
      <c r="A257"/>
      <c r="B257" s="108"/>
      <c r="C257"/>
      <c r="D257" s="108"/>
      <c r="E257" s="108"/>
      <c r="F257"/>
      <c r="G257"/>
      <c r="H257"/>
      <c r="I257"/>
      <c r="J257"/>
      <c r="K257"/>
      <c r="L257"/>
    </row>
    <row r="258" spans="1:12" ht="22.5" customHeight="1">
      <c r="A258"/>
      <c r="B258" s="108"/>
      <c r="C258"/>
      <c r="D258" s="108"/>
      <c r="E258" s="108"/>
      <c r="F258"/>
      <c r="G258"/>
      <c r="H258"/>
      <c r="I258"/>
      <c r="J258"/>
      <c r="K258"/>
      <c r="L258"/>
    </row>
    <row r="259" spans="1:12" ht="22.5" customHeight="1">
      <c r="C259" s="29"/>
      <c r="E259" s="6"/>
      <c r="F259"/>
      <c r="G259"/>
      <c r="H259"/>
      <c r="I259"/>
      <c r="J259"/>
      <c r="K259"/>
      <c r="L259"/>
    </row>
    <row r="260" spans="1:12" ht="22.5" customHeight="1">
      <c r="A260"/>
      <c r="B260" s="108"/>
      <c r="C260"/>
      <c r="D260" s="108"/>
      <c r="E260" s="108"/>
      <c r="F260"/>
      <c r="G260"/>
      <c r="H260"/>
      <c r="I260"/>
      <c r="J260"/>
      <c r="K260"/>
      <c r="L260"/>
    </row>
    <row r="261" spans="1:12" ht="22.5" customHeight="1">
      <c r="A261"/>
      <c r="B261" s="108"/>
      <c r="C261"/>
      <c r="D261" s="108"/>
      <c r="E261" s="108"/>
      <c r="F261"/>
      <c r="G261"/>
      <c r="H261"/>
      <c r="I261"/>
      <c r="J261"/>
      <c r="K261"/>
      <c r="L261"/>
    </row>
    <row r="262" spans="1:12" ht="22.5" customHeight="1">
      <c r="A262"/>
      <c r="B262" s="108"/>
      <c r="C262"/>
      <c r="D262" s="108"/>
      <c r="E262" s="108"/>
      <c r="F262"/>
      <c r="G262"/>
      <c r="H262"/>
      <c r="I262"/>
      <c r="J262"/>
      <c r="K262"/>
      <c r="L262"/>
    </row>
    <row r="263" spans="1:12" ht="22.5" customHeight="1">
      <c r="A263"/>
      <c r="B263" s="108"/>
      <c r="C263"/>
      <c r="D263" s="108"/>
      <c r="E263" s="108"/>
      <c r="F263"/>
      <c r="G263"/>
      <c r="H263"/>
      <c r="I263"/>
      <c r="J263"/>
      <c r="K263"/>
      <c r="L263"/>
    </row>
    <row r="264" spans="1:12" ht="22.5" customHeight="1">
      <c r="A264"/>
      <c r="B264" s="108"/>
      <c r="C264"/>
      <c r="D264" s="108"/>
      <c r="E264" s="108"/>
      <c r="F264"/>
      <c r="G264"/>
      <c r="H264"/>
      <c r="I264"/>
      <c r="J264"/>
      <c r="K264"/>
      <c r="L264"/>
    </row>
    <row r="265" spans="1:12" ht="22.5" customHeight="1">
      <c r="A265"/>
      <c r="B265" s="108"/>
      <c r="C265"/>
      <c r="D265" s="108"/>
      <c r="E265" s="108"/>
      <c r="F265"/>
      <c r="G265"/>
      <c r="H265"/>
      <c r="I265"/>
      <c r="J265"/>
      <c r="K265"/>
      <c r="L265"/>
    </row>
    <row r="266" spans="1:12" ht="22.5" customHeight="1">
      <c r="A266"/>
      <c r="B266" s="108"/>
      <c r="C266"/>
      <c r="D266" s="108"/>
      <c r="E266" s="108"/>
      <c r="F266"/>
      <c r="G266"/>
      <c r="H266"/>
      <c r="I266"/>
      <c r="J266"/>
      <c r="K266"/>
      <c r="L266"/>
    </row>
    <row r="267" spans="1:12" ht="22.5" customHeight="1">
      <c r="A267"/>
      <c r="B267" s="108"/>
      <c r="C267"/>
      <c r="D267" s="108"/>
      <c r="E267" s="108"/>
      <c r="F267"/>
      <c r="G267"/>
      <c r="H267"/>
      <c r="I267"/>
      <c r="J267"/>
      <c r="K267"/>
      <c r="L267"/>
    </row>
    <row r="268" spans="1:12" ht="22.5" customHeight="1">
      <c r="A268"/>
      <c r="B268" s="108"/>
      <c r="C268"/>
      <c r="D268" s="108"/>
      <c r="E268" s="108"/>
      <c r="F268"/>
      <c r="G268"/>
      <c r="H268"/>
      <c r="I268"/>
      <c r="J268"/>
      <c r="K268"/>
      <c r="L268"/>
    </row>
    <row r="269" spans="1:12" ht="22.5" customHeight="1">
      <c r="A269"/>
      <c r="B269" s="108"/>
      <c r="C269"/>
      <c r="D269" s="108"/>
      <c r="E269" s="108"/>
      <c r="F269"/>
      <c r="G269"/>
      <c r="H269"/>
      <c r="I269"/>
      <c r="J269"/>
      <c r="K269"/>
      <c r="L269"/>
    </row>
    <row r="270" spans="1:12" ht="22.5" customHeight="1">
      <c r="A270"/>
      <c r="B270" s="108"/>
      <c r="C270"/>
      <c r="D270" s="108"/>
      <c r="E270" s="108"/>
      <c r="F270"/>
      <c r="G270"/>
      <c r="H270"/>
      <c r="I270"/>
      <c r="J270"/>
      <c r="K270"/>
      <c r="L270"/>
    </row>
    <row r="271" spans="1:12" ht="22.5" customHeight="1">
      <c r="A271"/>
      <c r="B271" s="108"/>
      <c r="C271"/>
      <c r="D271" s="108"/>
      <c r="E271" s="108"/>
      <c r="F271"/>
      <c r="G271"/>
      <c r="H271"/>
      <c r="I271"/>
      <c r="J271"/>
      <c r="K271"/>
      <c r="L271"/>
    </row>
    <row r="272" spans="1:12" ht="22.5" customHeight="1">
      <c r="A272"/>
      <c r="B272" s="108"/>
      <c r="C272"/>
      <c r="D272" s="108"/>
      <c r="E272" s="108"/>
      <c r="F272"/>
      <c r="G272"/>
      <c r="H272"/>
      <c r="I272"/>
      <c r="J272"/>
      <c r="K272"/>
      <c r="L272"/>
    </row>
    <row r="273" spans="1:12" ht="22.5" customHeight="1">
      <c r="A273"/>
      <c r="B273" s="108"/>
      <c r="C273"/>
      <c r="D273" s="108"/>
      <c r="E273" s="108"/>
      <c r="F273"/>
      <c r="G273"/>
      <c r="H273"/>
      <c r="I273"/>
      <c r="J273"/>
      <c r="K273"/>
      <c r="L273"/>
    </row>
    <row r="274" spans="1:12" ht="22.5" customHeight="1">
      <c r="A274"/>
      <c r="B274" s="108"/>
      <c r="C274"/>
      <c r="D274" s="108"/>
      <c r="E274" s="108"/>
      <c r="F274"/>
      <c r="G274"/>
      <c r="H274"/>
      <c r="I274"/>
      <c r="J274"/>
      <c r="K274"/>
      <c r="L274"/>
    </row>
    <row r="275" spans="1:12" ht="22.5" customHeight="1">
      <c r="A275"/>
      <c r="B275" s="108"/>
      <c r="C275"/>
      <c r="D275" s="108"/>
      <c r="E275" s="108"/>
      <c r="F275"/>
      <c r="G275"/>
      <c r="H275"/>
      <c r="I275"/>
      <c r="J275"/>
      <c r="K275"/>
      <c r="L275"/>
    </row>
    <row r="276" spans="1:12" ht="22.5" customHeight="1">
      <c r="A276"/>
      <c r="B276" s="108"/>
      <c r="C276"/>
      <c r="D276" s="108"/>
      <c r="E276" s="108"/>
      <c r="F276"/>
      <c r="G276"/>
      <c r="H276"/>
      <c r="I276"/>
      <c r="J276"/>
      <c r="K276"/>
      <c r="L276"/>
    </row>
    <row r="277" spans="1:12" ht="22.5" customHeight="1">
      <c r="C277" s="29"/>
      <c r="E277" s="6"/>
      <c r="F277"/>
      <c r="G277"/>
      <c r="H277"/>
      <c r="I277"/>
      <c r="J277"/>
      <c r="K277"/>
      <c r="L277"/>
    </row>
    <row r="278" spans="1:12" ht="22.5" customHeight="1">
      <c r="A278"/>
      <c r="B278" s="108"/>
      <c r="C278"/>
      <c r="D278" s="108"/>
      <c r="E278" s="108"/>
      <c r="F278"/>
      <c r="G278"/>
      <c r="H278"/>
      <c r="I278"/>
      <c r="J278"/>
      <c r="K278"/>
      <c r="L278"/>
    </row>
    <row r="279" spans="1:12" ht="22.5" customHeight="1">
      <c r="A279"/>
      <c r="B279" s="108"/>
      <c r="C279"/>
      <c r="D279" s="108"/>
      <c r="E279" s="108"/>
      <c r="F279"/>
      <c r="G279"/>
      <c r="H279"/>
      <c r="I279"/>
      <c r="J279"/>
      <c r="K279"/>
      <c r="L279"/>
    </row>
    <row r="280" spans="1:12" ht="22.5" customHeight="1">
      <c r="A280"/>
      <c r="B280" s="108"/>
      <c r="C280"/>
      <c r="D280" s="108"/>
      <c r="E280" s="108"/>
      <c r="F280"/>
      <c r="G280"/>
      <c r="H280"/>
      <c r="I280"/>
      <c r="J280"/>
      <c r="K280"/>
      <c r="L280"/>
    </row>
    <row r="281" spans="1:12" ht="22.5" customHeight="1">
      <c r="C281" s="29"/>
      <c r="E281" s="6"/>
      <c r="F281"/>
      <c r="G281"/>
      <c r="H281"/>
      <c r="I281"/>
      <c r="J281"/>
      <c r="K281"/>
      <c r="L281"/>
    </row>
    <row r="282" spans="1:12" ht="22.5" customHeight="1">
      <c r="A282"/>
      <c r="B282" s="108"/>
      <c r="C282"/>
      <c r="D282" s="108"/>
      <c r="E282" s="108"/>
      <c r="F282"/>
      <c r="G282"/>
      <c r="H282"/>
      <c r="I282"/>
      <c r="J282"/>
      <c r="K282"/>
      <c r="L282"/>
    </row>
    <row r="283" spans="1:12" ht="22.5" customHeight="1">
      <c r="A283"/>
      <c r="B283" s="108"/>
      <c r="C283"/>
      <c r="D283" s="108"/>
      <c r="E283" s="108"/>
      <c r="F283"/>
      <c r="G283"/>
      <c r="H283"/>
      <c r="I283"/>
      <c r="J283"/>
      <c r="K283"/>
      <c r="L283"/>
    </row>
    <row r="284" spans="1:12" ht="21" customHeight="1">
      <c r="A284"/>
      <c r="B284" s="108"/>
      <c r="C284"/>
      <c r="D284" s="108"/>
      <c r="E284" s="108"/>
      <c r="F284"/>
      <c r="G284"/>
      <c r="H284"/>
      <c r="I284"/>
      <c r="J284"/>
      <c r="K284"/>
      <c r="L284"/>
    </row>
    <row r="285" spans="1:12" ht="22.5" customHeight="1">
      <c r="A285"/>
      <c r="B285" s="108"/>
      <c r="C285"/>
      <c r="D285" s="108"/>
      <c r="E285" s="108"/>
      <c r="F285"/>
      <c r="G285"/>
      <c r="H285"/>
      <c r="I285"/>
      <c r="J285"/>
      <c r="K285"/>
      <c r="L285"/>
    </row>
    <row r="286" spans="1:12" ht="22.5" customHeight="1">
      <c r="A286"/>
      <c r="B286" s="108"/>
      <c r="C286"/>
      <c r="D286" s="108"/>
      <c r="E286" s="108"/>
      <c r="F286"/>
      <c r="G286"/>
      <c r="H286"/>
      <c r="I286"/>
      <c r="J286"/>
      <c r="K286"/>
      <c r="L286"/>
    </row>
    <row r="287" spans="1:12" ht="22.5" customHeight="1">
      <c r="A287"/>
      <c r="B287" s="108"/>
      <c r="C287"/>
      <c r="D287" s="108"/>
      <c r="E287" s="108"/>
      <c r="F287"/>
      <c r="G287"/>
      <c r="H287"/>
      <c r="I287"/>
      <c r="J287"/>
      <c r="K287"/>
      <c r="L287"/>
    </row>
    <row r="288" spans="1:12" ht="22.5" customHeight="1">
      <c r="A288"/>
      <c r="B288" s="108"/>
      <c r="C288"/>
      <c r="D288" s="108"/>
      <c r="E288" s="108"/>
      <c r="F288"/>
      <c r="G288"/>
      <c r="H288"/>
      <c r="I288"/>
      <c r="J288"/>
      <c r="K288"/>
      <c r="L288"/>
    </row>
    <row r="289" spans="1:12" ht="22.5" customHeight="1">
      <c r="A289"/>
      <c r="B289" s="108"/>
      <c r="C289"/>
      <c r="D289" s="108"/>
      <c r="E289" s="108"/>
      <c r="F289"/>
      <c r="G289"/>
      <c r="H289"/>
      <c r="I289"/>
      <c r="J289"/>
      <c r="K289"/>
      <c r="L289"/>
    </row>
    <row r="290" spans="1:12" ht="22.5" customHeight="1">
      <c r="A290"/>
      <c r="B290" s="108"/>
      <c r="C290"/>
      <c r="D290" s="108"/>
      <c r="E290" s="108"/>
      <c r="F290"/>
      <c r="G290"/>
      <c r="H290"/>
      <c r="I290"/>
      <c r="J290"/>
      <c r="K290"/>
      <c r="L290"/>
    </row>
    <row r="291" spans="1:12" ht="22.5" customHeight="1">
      <c r="C291" s="29"/>
      <c r="E291" s="6"/>
      <c r="F291"/>
      <c r="G291"/>
      <c r="H291"/>
      <c r="I291"/>
      <c r="J291"/>
      <c r="K291"/>
      <c r="L291"/>
    </row>
    <row r="292" spans="1:12" ht="22.5" customHeight="1">
      <c r="A292"/>
      <c r="B292" s="108"/>
      <c r="C292"/>
      <c r="D292" s="108"/>
      <c r="E292" s="108"/>
      <c r="F292"/>
      <c r="G292"/>
      <c r="H292"/>
      <c r="I292"/>
      <c r="J292"/>
      <c r="K292"/>
      <c r="L292"/>
    </row>
    <row r="293" spans="1:12" ht="22.5" customHeight="1">
      <c r="A293"/>
      <c r="B293" s="108"/>
      <c r="C293"/>
      <c r="D293" s="108"/>
      <c r="E293" s="108"/>
      <c r="F293"/>
      <c r="G293"/>
      <c r="H293"/>
      <c r="I293"/>
      <c r="J293"/>
      <c r="K293"/>
      <c r="L293"/>
    </row>
    <row r="294" spans="1:12" ht="22.5" customHeight="1">
      <c r="A294"/>
      <c r="B294" s="108"/>
      <c r="C294"/>
      <c r="D294" s="108"/>
      <c r="E294" s="108"/>
      <c r="F294"/>
      <c r="G294"/>
      <c r="H294"/>
      <c r="I294"/>
      <c r="J294"/>
      <c r="K294"/>
      <c r="L294"/>
    </row>
    <row r="295" spans="1:12" ht="22.5" customHeight="1">
      <c r="C295" s="29"/>
      <c r="E295" s="6"/>
      <c r="F295"/>
      <c r="G295"/>
      <c r="H295"/>
      <c r="I295"/>
      <c r="J295"/>
      <c r="K295"/>
      <c r="L295"/>
    </row>
    <row r="296" spans="1:12" ht="22.5" customHeight="1">
      <c r="A296"/>
      <c r="B296" s="108"/>
      <c r="C296"/>
      <c r="D296" s="108"/>
      <c r="E296" s="108"/>
      <c r="F296"/>
      <c r="G296"/>
      <c r="H296"/>
      <c r="I296"/>
      <c r="J296"/>
      <c r="K296"/>
      <c r="L296"/>
    </row>
    <row r="297" spans="1:12" ht="22.5" customHeight="1">
      <c r="A297"/>
      <c r="B297" s="108"/>
      <c r="C297"/>
      <c r="D297" s="108"/>
      <c r="E297" s="108"/>
      <c r="F297"/>
      <c r="G297"/>
      <c r="H297"/>
      <c r="I297"/>
      <c r="J297"/>
      <c r="K297"/>
      <c r="L297"/>
    </row>
    <row r="298" spans="1:12" ht="22.5" customHeight="1">
      <c r="A298"/>
      <c r="B298" s="108"/>
      <c r="C298"/>
      <c r="D298" s="108"/>
      <c r="E298" s="108"/>
      <c r="F298"/>
      <c r="G298"/>
      <c r="H298"/>
      <c r="I298"/>
      <c r="J298"/>
      <c r="K298"/>
      <c r="L298"/>
    </row>
    <row r="299" spans="1:12" ht="22.5" customHeight="1">
      <c r="A299"/>
      <c r="B299" s="108"/>
      <c r="C299"/>
      <c r="D299" s="108"/>
      <c r="E299" s="108"/>
      <c r="F299"/>
      <c r="G299"/>
      <c r="H299"/>
      <c r="I299"/>
      <c r="J299"/>
      <c r="K299"/>
      <c r="L299"/>
    </row>
    <row r="300" spans="1:12" ht="22.5" customHeight="1">
      <c r="A300"/>
      <c r="B300" s="108"/>
      <c r="C300"/>
      <c r="D300" s="108"/>
      <c r="E300" s="108"/>
      <c r="F300"/>
      <c r="G300"/>
      <c r="H300"/>
      <c r="I300"/>
      <c r="J300"/>
      <c r="K300"/>
      <c r="L300"/>
    </row>
    <row r="301" spans="1:12" ht="22.5" customHeight="1">
      <c r="A301"/>
      <c r="B301" s="108"/>
      <c r="C301"/>
      <c r="D301" s="108"/>
      <c r="E301" s="108"/>
      <c r="F301"/>
      <c r="G301"/>
      <c r="H301"/>
      <c r="I301"/>
      <c r="J301"/>
      <c r="K301"/>
      <c r="L301"/>
    </row>
    <row r="302" spans="1:12" ht="22.5" customHeight="1">
      <c r="A302"/>
      <c r="B302" s="108"/>
      <c r="C302"/>
      <c r="D302" s="108"/>
      <c r="E302" s="108"/>
      <c r="F302"/>
      <c r="G302"/>
      <c r="H302"/>
      <c r="I302"/>
      <c r="J302"/>
      <c r="K302"/>
      <c r="L302"/>
    </row>
    <row r="303" spans="1:12" ht="22.5" customHeight="1">
      <c r="A303"/>
      <c r="B303" s="108"/>
      <c r="C303"/>
      <c r="D303" s="108"/>
      <c r="E303" s="108"/>
      <c r="F303"/>
      <c r="G303"/>
      <c r="H303"/>
      <c r="I303"/>
      <c r="J303"/>
      <c r="K303"/>
      <c r="L303"/>
    </row>
    <row r="304" spans="1:12" ht="22.5" customHeight="1">
      <c r="A304"/>
      <c r="B304" s="108"/>
      <c r="C304"/>
      <c r="D304" s="108"/>
      <c r="E304" s="108"/>
      <c r="F304"/>
      <c r="G304"/>
      <c r="H304"/>
      <c r="I304"/>
      <c r="J304"/>
      <c r="K304"/>
      <c r="L304"/>
    </row>
    <row r="305" spans="1:12" ht="22.5" customHeight="1">
      <c r="A305"/>
      <c r="B305" s="108"/>
      <c r="C305"/>
      <c r="D305" s="108"/>
      <c r="E305" s="108"/>
      <c r="F305"/>
      <c r="G305"/>
      <c r="H305"/>
      <c r="I305"/>
      <c r="J305"/>
      <c r="K305"/>
      <c r="L305"/>
    </row>
    <row r="306" spans="1:12" ht="22.5" customHeight="1">
      <c r="A306"/>
      <c r="B306" s="108"/>
      <c r="C306"/>
      <c r="D306" s="108"/>
      <c r="E306" s="108"/>
      <c r="F306"/>
      <c r="G306"/>
      <c r="H306"/>
      <c r="I306"/>
      <c r="J306"/>
      <c r="K306"/>
      <c r="L306"/>
    </row>
    <row r="307" spans="1:12" ht="22.5" customHeight="1">
      <c r="A307"/>
      <c r="B307" s="108"/>
      <c r="C307"/>
      <c r="D307" s="108"/>
      <c r="E307" s="108"/>
      <c r="F307"/>
      <c r="G307"/>
      <c r="H307"/>
      <c r="I307"/>
      <c r="J307"/>
      <c r="K307"/>
      <c r="L307"/>
    </row>
    <row r="308" spans="1:12" ht="22.5" customHeight="1">
      <c r="A308"/>
      <c r="B308" s="108"/>
      <c r="C308"/>
      <c r="D308" s="108"/>
      <c r="E308" s="108"/>
      <c r="F308"/>
      <c r="G308"/>
      <c r="H308"/>
      <c r="I308"/>
      <c r="J308"/>
      <c r="K308"/>
      <c r="L308"/>
    </row>
    <row r="309" spans="1:12" ht="22.5" customHeight="1">
      <c r="C309" s="29"/>
      <c r="E309" s="6"/>
      <c r="F309"/>
      <c r="G309"/>
      <c r="H309"/>
      <c r="I309"/>
      <c r="J309"/>
      <c r="K309"/>
      <c r="L309"/>
    </row>
    <row r="310" spans="1:12" ht="22.5" customHeight="1">
      <c r="A310"/>
      <c r="B310" s="108"/>
      <c r="C310"/>
      <c r="D310" s="108"/>
      <c r="E310" s="108"/>
      <c r="F310"/>
      <c r="G310"/>
      <c r="H310"/>
      <c r="I310"/>
      <c r="J310"/>
      <c r="K310"/>
      <c r="L310"/>
    </row>
    <row r="311" spans="1:12" ht="22.5" customHeight="1">
      <c r="A311"/>
      <c r="B311" s="108"/>
      <c r="C311"/>
      <c r="D311" s="108"/>
      <c r="E311" s="108"/>
      <c r="F311"/>
      <c r="G311"/>
      <c r="H311"/>
      <c r="I311"/>
      <c r="J311"/>
      <c r="K311"/>
      <c r="L311"/>
    </row>
    <row r="312" spans="1:12" ht="22.5" customHeight="1">
      <c r="A312"/>
      <c r="B312" s="108"/>
      <c r="C312"/>
      <c r="D312" s="108"/>
      <c r="E312" s="108"/>
      <c r="F312"/>
      <c r="G312"/>
      <c r="H312"/>
      <c r="I312"/>
      <c r="J312"/>
      <c r="K312"/>
      <c r="L312"/>
    </row>
    <row r="313" spans="1:12" ht="22.5" customHeight="1">
      <c r="A313"/>
      <c r="B313" s="108"/>
      <c r="C313"/>
      <c r="D313" s="108"/>
      <c r="E313" s="108"/>
      <c r="F313"/>
      <c r="G313"/>
      <c r="H313"/>
      <c r="I313"/>
      <c r="J313"/>
      <c r="K313"/>
      <c r="L313"/>
    </row>
    <row r="314" spans="1:12" ht="22.5" customHeight="1">
      <c r="A314"/>
      <c r="B314" s="108"/>
      <c r="C314"/>
      <c r="D314" s="108"/>
      <c r="E314" s="108"/>
      <c r="F314"/>
      <c r="G314"/>
      <c r="H314"/>
      <c r="I314"/>
      <c r="J314"/>
      <c r="K314"/>
      <c r="L314"/>
    </row>
    <row r="315" spans="1:12" ht="22.5" customHeight="1">
      <c r="A315"/>
      <c r="B315" s="108"/>
      <c r="C315"/>
      <c r="D315" s="108"/>
      <c r="E315" s="108"/>
      <c r="F315"/>
      <c r="G315"/>
      <c r="H315"/>
      <c r="I315"/>
      <c r="J315"/>
      <c r="K315"/>
      <c r="L315"/>
    </row>
    <row r="316" spans="1:12" ht="22.5" customHeight="1">
      <c r="A316"/>
      <c r="B316" s="108"/>
      <c r="C316"/>
      <c r="D316" s="108"/>
      <c r="E316" s="108"/>
      <c r="F316"/>
      <c r="G316"/>
      <c r="H316"/>
      <c r="I316"/>
      <c r="J316"/>
      <c r="K316"/>
      <c r="L316"/>
    </row>
    <row r="317" spans="1:12" ht="22.5" customHeight="1">
      <c r="A317"/>
      <c r="B317" s="108"/>
      <c r="C317"/>
      <c r="D317" s="108"/>
      <c r="E317" s="108"/>
      <c r="F317"/>
      <c r="G317"/>
      <c r="H317"/>
      <c r="I317"/>
      <c r="J317"/>
      <c r="K317"/>
      <c r="L317"/>
    </row>
    <row r="318" spans="1:12" ht="22.5" customHeight="1">
      <c r="A318"/>
      <c r="B318" s="108"/>
      <c r="C318"/>
      <c r="D318" s="108"/>
      <c r="E318" s="108"/>
      <c r="F318"/>
      <c r="G318"/>
      <c r="H318"/>
      <c r="I318"/>
      <c r="J318"/>
      <c r="K318"/>
      <c r="L318"/>
    </row>
    <row r="319" spans="1:12" ht="22.5" customHeight="1">
      <c r="A319"/>
      <c r="B319" s="108"/>
      <c r="C319"/>
      <c r="D319" s="108"/>
      <c r="E319" s="108"/>
      <c r="F319"/>
      <c r="G319"/>
      <c r="H319"/>
      <c r="I319"/>
      <c r="J319"/>
      <c r="K319"/>
      <c r="L319"/>
    </row>
    <row r="320" spans="1:12" ht="22.5" customHeight="1">
      <c r="A320"/>
      <c r="B320" s="108"/>
      <c r="C320"/>
      <c r="D320" s="108"/>
      <c r="E320" s="108"/>
      <c r="F320"/>
      <c r="G320"/>
      <c r="H320"/>
      <c r="I320"/>
      <c r="J320"/>
      <c r="K320"/>
      <c r="L320"/>
    </row>
    <row r="321" spans="1:12" ht="22.5" customHeight="1">
      <c r="A321"/>
      <c r="B321" s="108"/>
      <c r="C321"/>
      <c r="D321" s="108"/>
      <c r="E321" s="108"/>
      <c r="F321"/>
      <c r="G321"/>
      <c r="H321"/>
      <c r="I321"/>
      <c r="J321"/>
      <c r="K321"/>
      <c r="L321"/>
    </row>
    <row r="322" spans="1:12" ht="22.5" customHeight="1">
      <c r="A322"/>
      <c r="B322" s="108"/>
      <c r="C322"/>
      <c r="D322" s="108"/>
      <c r="E322" s="108"/>
      <c r="F322"/>
      <c r="G322"/>
      <c r="H322"/>
      <c r="I322"/>
      <c r="J322"/>
      <c r="K322"/>
      <c r="L322"/>
    </row>
    <row r="323" spans="1:12" ht="22.5" customHeight="1">
      <c r="A323"/>
      <c r="B323" s="108"/>
      <c r="C323"/>
      <c r="D323" s="108"/>
      <c r="E323" s="108"/>
      <c r="F323"/>
      <c r="G323"/>
      <c r="H323"/>
      <c r="I323"/>
      <c r="J323"/>
      <c r="K323"/>
      <c r="L323"/>
    </row>
    <row r="324" spans="1:12" ht="22.5" customHeight="1">
      <c r="A324"/>
      <c r="B324" s="108"/>
      <c r="C324"/>
      <c r="D324" s="108"/>
      <c r="E324" s="108"/>
      <c r="F324"/>
      <c r="G324"/>
      <c r="H324"/>
      <c r="I324"/>
      <c r="J324"/>
      <c r="K324"/>
      <c r="L324"/>
    </row>
    <row r="325" spans="1:12" ht="22.5" customHeight="1">
      <c r="A325"/>
      <c r="B325" s="108"/>
      <c r="C325"/>
      <c r="D325" s="108"/>
      <c r="E325" s="108"/>
      <c r="F325"/>
      <c r="G325"/>
      <c r="H325"/>
      <c r="I325"/>
      <c r="J325"/>
      <c r="K325"/>
      <c r="L325"/>
    </row>
    <row r="326" spans="1:12" ht="22.5" customHeight="1">
      <c r="A326"/>
      <c r="B326" s="108"/>
      <c r="C326"/>
      <c r="D326" s="108"/>
      <c r="E326" s="108"/>
      <c r="F326"/>
      <c r="G326"/>
      <c r="H326"/>
      <c r="I326"/>
      <c r="J326"/>
      <c r="K326"/>
      <c r="L326"/>
    </row>
    <row r="327" spans="1:12" ht="22.5" customHeight="1">
      <c r="A327"/>
      <c r="B327" s="108"/>
      <c r="C327"/>
      <c r="D327" s="108"/>
      <c r="E327" s="108"/>
      <c r="F327"/>
      <c r="G327"/>
      <c r="H327"/>
      <c r="I327"/>
      <c r="J327"/>
      <c r="K327"/>
      <c r="L327"/>
    </row>
    <row r="328" spans="1:12" ht="22.5" customHeight="1">
      <c r="A328"/>
      <c r="B328" s="108"/>
      <c r="C328"/>
      <c r="D328" s="108"/>
      <c r="E328" s="108"/>
      <c r="F328"/>
      <c r="G328"/>
      <c r="H328"/>
      <c r="I328"/>
      <c r="J328"/>
      <c r="K328"/>
      <c r="L328"/>
    </row>
    <row r="329" spans="1:12" ht="22.5" customHeight="1">
      <c r="A329"/>
      <c r="B329" s="108"/>
      <c r="C329"/>
      <c r="D329" s="108"/>
      <c r="E329" s="108"/>
      <c r="F329"/>
      <c r="G329"/>
      <c r="H329"/>
      <c r="I329"/>
      <c r="J329"/>
      <c r="K329"/>
      <c r="L329"/>
    </row>
    <row r="330" spans="1:12" ht="22.5" customHeight="1">
      <c r="A330"/>
      <c r="B330" s="108"/>
      <c r="C330"/>
      <c r="D330" s="108"/>
      <c r="E330" s="108"/>
      <c r="F330"/>
      <c r="G330"/>
      <c r="H330"/>
      <c r="I330"/>
      <c r="J330"/>
      <c r="K330"/>
      <c r="L330"/>
    </row>
    <row r="331" spans="1:12" ht="22.5" customHeight="1">
      <c r="A331"/>
      <c r="B331" s="108"/>
      <c r="C331"/>
      <c r="D331" s="108"/>
      <c r="E331" s="108"/>
      <c r="F331"/>
      <c r="G331"/>
      <c r="H331"/>
      <c r="I331"/>
      <c r="J331"/>
      <c r="K331"/>
      <c r="L331"/>
    </row>
    <row r="332" spans="1:12" ht="22.5" customHeight="1">
      <c r="A332"/>
      <c r="B332" s="108"/>
      <c r="C332"/>
      <c r="D332" s="108"/>
      <c r="E332" s="108"/>
      <c r="F332"/>
      <c r="G332"/>
      <c r="H332"/>
      <c r="I332"/>
      <c r="J332"/>
      <c r="K332"/>
      <c r="L332"/>
    </row>
    <row r="333" spans="1:12" ht="22.5" customHeight="1">
      <c r="A333"/>
      <c r="B333" s="108"/>
      <c r="C333"/>
      <c r="D333" s="108"/>
      <c r="E333" s="108"/>
      <c r="F333"/>
      <c r="G333"/>
      <c r="H333"/>
      <c r="I333"/>
      <c r="J333"/>
      <c r="K333"/>
      <c r="L333"/>
    </row>
    <row r="334" spans="1:12" ht="22.5" customHeight="1">
      <c r="A334"/>
      <c r="B334" s="108"/>
      <c r="C334"/>
      <c r="D334" s="108"/>
      <c r="E334" s="108"/>
      <c r="F334"/>
      <c r="G334"/>
      <c r="H334"/>
      <c r="I334"/>
      <c r="J334"/>
      <c r="K334"/>
      <c r="L334"/>
    </row>
    <row r="335" spans="1:12" ht="22.5" customHeight="1">
      <c r="A335"/>
      <c r="B335" s="108"/>
      <c r="C335"/>
      <c r="D335" s="108"/>
      <c r="E335" s="108"/>
      <c r="F335"/>
      <c r="G335"/>
      <c r="H335"/>
      <c r="I335"/>
      <c r="J335"/>
      <c r="K335"/>
      <c r="L335"/>
    </row>
    <row r="336" spans="1:12" ht="22.5" customHeight="1">
      <c r="C336" s="29"/>
      <c r="E336" s="6"/>
      <c r="F336"/>
      <c r="G336"/>
      <c r="H336"/>
      <c r="I336"/>
      <c r="J336"/>
      <c r="K336"/>
      <c r="L336"/>
    </row>
    <row r="337" spans="1:12" ht="22.5" customHeight="1">
      <c r="A337"/>
      <c r="B337" s="108"/>
      <c r="C337"/>
      <c r="D337" s="108"/>
      <c r="E337" s="108"/>
      <c r="F337"/>
      <c r="G337"/>
      <c r="H337"/>
      <c r="I337"/>
      <c r="J337"/>
      <c r="K337"/>
      <c r="L337"/>
    </row>
    <row r="338" spans="1:12" ht="22.5" customHeight="1">
      <c r="A338"/>
      <c r="B338" s="108"/>
      <c r="C338"/>
      <c r="D338" s="108"/>
      <c r="E338" s="108"/>
      <c r="F338"/>
      <c r="G338"/>
      <c r="H338"/>
      <c r="I338"/>
      <c r="J338"/>
      <c r="K338"/>
      <c r="L338"/>
    </row>
    <row r="339" spans="1:12" ht="22.5" customHeight="1">
      <c r="A339"/>
      <c r="B339" s="108"/>
      <c r="C339"/>
      <c r="D339" s="108"/>
      <c r="E339" s="108"/>
      <c r="F339"/>
      <c r="G339"/>
      <c r="H339"/>
      <c r="I339"/>
      <c r="J339"/>
      <c r="K339"/>
      <c r="L339"/>
    </row>
    <row r="340" spans="1:12" ht="22.5" customHeight="1">
      <c r="A340"/>
      <c r="B340" s="108"/>
      <c r="C340"/>
      <c r="D340" s="108"/>
      <c r="E340" s="108"/>
      <c r="F340"/>
      <c r="G340"/>
      <c r="H340"/>
      <c r="I340"/>
      <c r="J340"/>
      <c r="K340"/>
      <c r="L340"/>
    </row>
    <row r="341" spans="1:12" ht="22.5" customHeight="1">
      <c r="A341"/>
      <c r="B341" s="108"/>
      <c r="C341"/>
      <c r="D341" s="108"/>
      <c r="E341" s="108"/>
      <c r="F341"/>
      <c r="G341"/>
      <c r="H341"/>
      <c r="I341"/>
      <c r="J341"/>
      <c r="K341"/>
      <c r="L341"/>
    </row>
    <row r="342" spans="1:12" ht="22.5" customHeight="1">
      <c r="A342"/>
      <c r="B342" s="108"/>
      <c r="C342"/>
      <c r="D342" s="108"/>
      <c r="E342" s="108"/>
      <c r="F342"/>
      <c r="G342"/>
      <c r="H342"/>
      <c r="I342"/>
      <c r="J342"/>
      <c r="K342"/>
      <c r="L342"/>
    </row>
    <row r="343" spans="1:12" ht="22.5" customHeight="1">
      <c r="A343"/>
      <c r="B343" s="108"/>
      <c r="C343"/>
      <c r="D343" s="108"/>
      <c r="E343" s="108"/>
      <c r="F343"/>
      <c r="G343"/>
      <c r="H343"/>
      <c r="I343"/>
      <c r="J343"/>
      <c r="K343"/>
      <c r="L343"/>
    </row>
    <row r="344" spans="1:12" ht="22.5" customHeight="1">
      <c r="A344"/>
      <c r="B344" s="108"/>
      <c r="C344"/>
      <c r="D344" s="108"/>
      <c r="E344" s="108"/>
      <c r="F344"/>
      <c r="G344"/>
      <c r="H344"/>
      <c r="I344"/>
      <c r="J344"/>
      <c r="K344"/>
      <c r="L344"/>
    </row>
    <row r="345" spans="1:12" ht="22.5" customHeight="1">
      <c r="C345" s="29"/>
      <c r="E345" s="6"/>
      <c r="F345"/>
      <c r="G345"/>
      <c r="H345"/>
      <c r="I345"/>
      <c r="J345"/>
      <c r="K345"/>
      <c r="L345"/>
    </row>
    <row r="346" spans="1:12" ht="22.5" customHeight="1">
      <c r="A346"/>
      <c r="B346" s="108"/>
      <c r="C346"/>
      <c r="D346" s="108"/>
      <c r="E346" s="108"/>
      <c r="F346"/>
      <c r="G346"/>
      <c r="H346"/>
      <c r="I346"/>
      <c r="J346"/>
      <c r="K346"/>
      <c r="L346"/>
    </row>
    <row r="347" spans="1:12" ht="22.5" customHeight="1">
      <c r="A347"/>
      <c r="B347" s="108"/>
      <c r="C347"/>
      <c r="D347" s="108"/>
      <c r="E347" s="108"/>
      <c r="F347"/>
      <c r="G347"/>
      <c r="H347"/>
      <c r="I347"/>
      <c r="J347"/>
      <c r="K347"/>
      <c r="L347"/>
    </row>
    <row r="348" spans="1:12" ht="22.5" customHeight="1">
      <c r="A348"/>
      <c r="B348" s="108"/>
      <c r="C348"/>
      <c r="D348" s="108"/>
      <c r="E348" s="108"/>
      <c r="F348"/>
      <c r="G348"/>
      <c r="H348"/>
      <c r="I348"/>
      <c r="J348"/>
      <c r="K348"/>
      <c r="L348"/>
    </row>
    <row r="349" spans="1:12" ht="22.5" customHeight="1">
      <c r="A349"/>
      <c r="B349" s="108"/>
      <c r="C349"/>
      <c r="D349" s="108"/>
      <c r="E349" s="108"/>
      <c r="F349"/>
      <c r="G349"/>
      <c r="H349"/>
      <c r="I349"/>
      <c r="J349"/>
      <c r="K349"/>
      <c r="L349"/>
    </row>
    <row r="350" spans="1:12" ht="22.5" customHeight="1">
      <c r="A350"/>
      <c r="B350" s="108"/>
      <c r="C350"/>
      <c r="D350" s="108"/>
      <c r="E350" s="108"/>
      <c r="F350"/>
      <c r="G350"/>
      <c r="H350"/>
      <c r="I350"/>
      <c r="J350"/>
      <c r="K350"/>
      <c r="L350"/>
    </row>
    <row r="351" spans="1:12" ht="22.5" customHeight="1">
      <c r="A351"/>
      <c r="B351" s="108"/>
      <c r="C351"/>
      <c r="D351" s="108"/>
      <c r="E351" s="108"/>
      <c r="F351"/>
      <c r="G351"/>
      <c r="H351"/>
      <c r="I351"/>
      <c r="J351"/>
      <c r="K351"/>
      <c r="L351"/>
    </row>
    <row r="352" spans="1:12" ht="22.5" customHeight="1">
      <c r="A352"/>
      <c r="B352" s="108"/>
      <c r="C352"/>
      <c r="D352" s="108"/>
      <c r="E352" s="108"/>
      <c r="F352"/>
      <c r="G352"/>
      <c r="H352"/>
      <c r="I352"/>
      <c r="J352"/>
      <c r="K352"/>
      <c r="L352"/>
    </row>
    <row r="353" spans="1:12" ht="22.5" customHeight="1">
      <c r="A353"/>
      <c r="B353" s="108"/>
      <c r="C353"/>
      <c r="D353" s="108"/>
      <c r="E353" s="108"/>
      <c r="F353"/>
      <c r="G353"/>
      <c r="H353"/>
      <c r="I353"/>
      <c r="J353"/>
      <c r="K353"/>
      <c r="L353"/>
    </row>
    <row r="354" spans="1:12" ht="22.5" customHeight="1">
      <c r="A354"/>
      <c r="B354" s="108"/>
      <c r="C354"/>
      <c r="D354" s="108"/>
      <c r="E354" s="108"/>
      <c r="F354"/>
      <c r="G354"/>
      <c r="H354"/>
      <c r="I354"/>
      <c r="J354"/>
      <c r="K354"/>
      <c r="L354"/>
    </row>
    <row r="355" spans="1:12" ht="22.5" customHeight="1">
      <c r="A355"/>
      <c r="B355" s="108"/>
      <c r="C355"/>
      <c r="D355" s="108"/>
      <c r="E355" s="108"/>
      <c r="F355"/>
      <c r="G355"/>
      <c r="H355"/>
      <c r="I355"/>
      <c r="J355"/>
      <c r="K355"/>
      <c r="L355"/>
    </row>
    <row r="356" spans="1:12" ht="22.5" customHeight="1">
      <c r="A356"/>
      <c r="B356" s="108"/>
      <c r="C356"/>
      <c r="D356" s="108"/>
      <c r="E356" s="108"/>
      <c r="F356"/>
      <c r="G356"/>
      <c r="H356"/>
      <c r="I356"/>
      <c r="J356"/>
      <c r="K356"/>
      <c r="L356"/>
    </row>
    <row r="357" spans="1:12" ht="22.5" customHeight="1">
      <c r="A357"/>
      <c r="B357" s="108"/>
      <c r="C357"/>
      <c r="D357" s="108"/>
      <c r="E357" s="108"/>
      <c r="F357"/>
      <c r="G357"/>
      <c r="H357"/>
      <c r="I357"/>
      <c r="J357"/>
      <c r="K357"/>
      <c r="L357"/>
    </row>
    <row r="358" spans="1:12" ht="22.5" customHeight="1">
      <c r="A358"/>
      <c r="B358" s="108"/>
      <c r="C358"/>
      <c r="D358" s="108"/>
      <c r="E358" s="108"/>
      <c r="F358"/>
      <c r="G358"/>
      <c r="H358"/>
      <c r="I358"/>
      <c r="J358"/>
      <c r="K358"/>
      <c r="L358"/>
    </row>
    <row r="359" spans="1:12" ht="22.5" customHeight="1">
      <c r="A359"/>
      <c r="B359" s="108"/>
      <c r="C359"/>
      <c r="D359" s="108"/>
      <c r="E359" s="108"/>
      <c r="F359"/>
      <c r="G359"/>
      <c r="H359"/>
      <c r="I359"/>
      <c r="J359"/>
      <c r="K359"/>
      <c r="L359"/>
    </row>
    <row r="360" spans="1:12" ht="22.5" customHeight="1">
      <c r="A360"/>
      <c r="B360" s="108"/>
      <c r="C360"/>
      <c r="D360" s="108"/>
      <c r="E360" s="108"/>
      <c r="F360"/>
      <c r="G360"/>
      <c r="H360"/>
      <c r="I360"/>
      <c r="J360"/>
      <c r="K360"/>
      <c r="L360"/>
    </row>
    <row r="361" spans="1:12" ht="22.5" customHeight="1">
      <c r="A361"/>
      <c r="B361" s="108"/>
      <c r="C361"/>
      <c r="D361" s="108"/>
      <c r="E361" s="108"/>
      <c r="F361"/>
      <c r="G361"/>
      <c r="H361"/>
      <c r="I361"/>
      <c r="J361"/>
      <c r="K361"/>
      <c r="L361"/>
    </row>
    <row r="362" spans="1:12" ht="22.5" customHeight="1">
      <c r="A362"/>
      <c r="B362" s="108"/>
      <c r="C362"/>
      <c r="D362" s="108"/>
      <c r="E362" s="108"/>
      <c r="F362"/>
      <c r="G362"/>
      <c r="H362"/>
      <c r="I362"/>
      <c r="J362"/>
      <c r="K362"/>
      <c r="L362"/>
    </row>
    <row r="363" spans="1:12" ht="22.5" customHeight="1">
      <c r="A363"/>
      <c r="B363" s="108"/>
      <c r="C363"/>
      <c r="D363" s="108"/>
      <c r="E363" s="108"/>
      <c r="F363"/>
      <c r="G363"/>
      <c r="H363"/>
      <c r="I363"/>
      <c r="J363"/>
      <c r="K363"/>
      <c r="L363"/>
    </row>
    <row r="364" spans="1:12" ht="22.5" customHeight="1">
      <c r="A364"/>
      <c r="B364" s="108"/>
      <c r="C364"/>
      <c r="D364" s="108"/>
      <c r="E364" s="108"/>
      <c r="F364"/>
      <c r="G364"/>
      <c r="H364"/>
      <c r="I364"/>
      <c r="J364"/>
      <c r="K364"/>
      <c r="L364"/>
    </row>
    <row r="365" spans="1:12" ht="22.5" customHeight="1">
      <c r="A365"/>
      <c r="B365" s="108"/>
      <c r="C365"/>
      <c r="D365" s="108"/>
      <c r="E365" s="108"/>
      <c r="F365"/>
      <c r="G365"/>
      <c r="H365"/>
      <c r="I365"/>
      <c r="J365"/>
      <c r="K365"/>
      <c r="L365"/>
    </row>
    <row r="366" spans="1:12" ht="22.5" customHeight="1">
      <c r="C366" s="29"/>
      <c r="E366" s="6"/>
      <c r="F366"/>
      <c r="G366"/>
      <c r="H366"/>
      <c r="I366"/>
      <c r="J366"/>
      <c r="K366"/>
      <c r="L366"/>
    </row>
    <row r="367" spans="1:12" ht="22.5" customHeight="1">
      <c r="A367"/>
      <c r="B367" s="108"/>
      <c r="C367"/>
      <c r="D367" s="108"/>
      <c r="E367" s="108"/>
      <c r="F367"/>
      <c r="G367"/>
      <c r="H367"/>
      <c r="I367"/>
      <c r="J367"/>
      <c r="K367"/>
      <c r="L367"/>
    </row>
    <row r="368" spans="1:12" ht="22.5" customHeight="1">
      <c r="A368"/>
      <c r="B368" s="108"/>
      <c r="C368"/>
      <c r="D368" s="108"/>
      <c r="E368" s="108"/>
      <c r="F368"/>
      <c r="G368"/>
      <c r="H368"/>
      <c r="I368"/>
      <c r="J368"/>
      <c r="K368"/>
      <c r="L368"/>
    </row>
    <row r="369" spans="1:12" ht="22.5" customHeight="1">
      <c r="A369"/>
      <c r="B369" s="108"/>
      <c r="C369"/>
      <c r="D369" s="108"/>
      <c r="E369" s="108"/>
      <c r="F369"/>
      <c r="G369"/>
      <c r="H369"/>
      <c r="I369"/>
      <c r="J369"/>
      <c r="K369"/>
      <c r="L369"/>
    </row>
    <row r="370" spans="1:12" ht="22.5" customHeight="1">
      <c r="A370"/>
      <c r="B370" s="108"/>
      <c r="C370"/>
      <c r="D370" s="108"/>
      <c r="E370" s="108"/>
      <c r="F370"/>
      <c r="G370"/>
      <c r="H370"/>
      <c r="I370"/>
      <c r="J370"/>
      <c r="K370"/>
      <c r="L370"/>
    </row>
    <row r="371" spans="1:12" ht="22.5" customHeight="1">
      <c r="A371"/>
      <c r="B371" s="108"/>
      <c r="C371"/>
      <c r="D371" s="108"/>
      <c r="E371" s="108"/>
      <c r="F371"/>
      <c r="G371"/>
      <c r="H371"/>
      <c r="I371"/>
      <c r="J371"/>
      <c r="K371"/>
      <c r="L371"/>
    </row>
    <row r="372" spans="1:12" ht="22.5" customHeight="1">
      <c r="A372"/>
      <c r="B372" s="108"/>
      <c r="C372"/>
      <c r="D372" s="108"/>
      <c r="E372" s="108"/>
      <c r="F372"/>
      <c r="G372"/>
      <c r="H372"/>
      <c r="I372"/>
      <c r="J372"/>
      <c r="K372"/>
      <c r="L372"/>
    </row>
    <row r="373" spans="1:12" ht="22.5" customHeight="1">
      <c r="A373"/>
      <c r="B373" s="108"/>
      <c r="C373"/>
      <c r="D373" s="108"/>
      <c r="E373" s="108"/>
      <c r="F373"/>
      <c r="G373"/>
      <c r="H373"/>
      <c r="I373"/>
      <c r="J373"/>
      <c r="K373"/>
      <c r="L373"/>
    </row>
    <row r="374" spans="1:12" ht="22.5" customHeight="1">
      <c r="A374"/>
      <c r="B374" s="108"/>
      <c r="C374"/>
      <c r="D374" s="108"/>
      <c r="E374" s="108"/>
      <c r="F374"/>
      <c r="G374"/>
      <c r="H374"/>
      <c r="I374"/>
      <c r="J374"/>
      <c r="K374"/>
      <c r="L374"/>
    </row>
    <row r="375" spans="1:12" ht="22.5" customHeight="1">
      <c r="A375"/>
      <c r="B375" s="108"/>
      <c r="C375"/>
      <c r="D375" s="108"/>
      <c r="E375" s="108"/>
      <c r="F375"/>
      <c r="G375"/>
      <c r="H375"/>
      <c r="I375"/>
      <c r="J375"/>
      <c r="K375"/>
      <c r="L375"/>
    </row>
    <row r="376" spans="1:12" ht="22.5" customHeight="1">
      <c r="A376"/>
      <c r="B376" s="108"/>
      <c r="C376"/>
      <c r="D376" s="108"/>
      <c r="E376" s="108"/>
      <c r="F376"/>
      <c r="G376"/>
      <c r="H376"/>
      <c r="I376"/>
      <c r="J376"/>
      <c r="K376"/>
      <c r="L376"/>
    </row>
    <row r="377" spans="1:12" ht="22.5" customHeight="1">
      <c r="A377"/>
      <c r="B377" s="108"/>
      <c r="C377"/>
      <c r="D377" s="108"/>
      <c r="E377" s="108"/>
      <c r="F377"/>
      <c r="G377"/>
      <c r="H377"/>
      <c r="I377"/>
      <c r="J377"/>
      <c r="K377"/>
      <c r="L377"/>
    </row>
    <row r="378" spans="1:12" ht="22.5" customHeight="1">
      <c r="A378"/>
      <c r="B378" s="108"/>
      <c r="C378"/>
      <c r="D378" s="108"/>
      <c r="E378" s="108"/>
      <c r="F378"/>
      <c r="G378"/>
      <c r="H378"/>
      <c r="I378"/>
      <c r="J378"/>
      <c r="K378"/>
      <c r="L378"/>
    </row>
    <row r="379" spans="1:12" ht="22.5" customHeight="1">
      <c r="C379" s="29"/>
      <c r="E379" s="6"/>
      <c r="F379"/>
      <c r="G379"/>
      <c r="H379"/>
      <c r="I379"/>
      <c r="J379"/>
      <c r="K379"/>
      <c r="L379"/>
    </row>
    <row r="380" spans="1:12" ht="22.5" customHeight="1">
      <c r="A380"/>
      <c r="B380" s="108"/>
      <c r="C380"/>
      <c r="D380" s="108"/>
      <c r="E380" s="108"/>
      <c r="F380"/>
      <c r="G380"/>
      <c r="H380"/>
      <c r="I380"/>
      <c r="J380"/>
      <c r="K380"/>
      <c r="L380"/>
    </row>
    <row r="381" spans="1:12" ht="22.5" customHeight="1">
      <c r="A381"/>
      <c r="B381" s="108"/>
      <c r="C381"/>
      <c r="D381" s="108"/>
      <c r="E381" s="108"/>
      <c r="F381"/>
      <c r="G381"/>
      <c r="H381"/>
      <c r="I381"/>
      <c r="J381"/>
      <c r="K381"/>
      <c r="L381"/>
    </row>
    <row r="382" spans="1:12" ht="22.5" customHeight="1">
      <c r="A382"/>
      <c r="B382" s="108"/>
      <c r="C382"/>
      <c r="D382" s="108"/>
      <c r="E382" s="108"/>
      <c r="F382"/>
      <c r="G382"/>
      <c r="H382"/>
      <c r="I382"/>
      <c r="J382"/>
      <c r="K382"/>
      <c r="L382"/>
    </row>
    <row r="383" spans="1:12" ht="22.5" customHeight="1">
      <c r="A383"/>
      <c r="B383" s="108"/>
      <c r="C383"/>
      <c r="D383" s="108"/>
      <c r="E383" s="108"/>
      <c r="F383"/>
      <c r="G383"/>
      <c r="H383"/>
      <c r="I383"/>
      <c r="J383"/>
      <c r="K383"/>
      <c r="L383"/>
    </row>
    <row r="384" spans="1:12" ht="22.5" customHeight="1">
      <c r="A384"/>
      <c r="B384" s="108"/>
      <c r="C384"/>
      <c r="D384" s="108"/>
      <c r="E384" s="108"/>
      <c r="F384"/>
      <c r="G384"/>
      <c r="H384"/>
      <c r="I384"/>
      <c r="J384"/>
      <c r="K384"/>
      <c r="L384"/>
    </row>
    <row r="385" spans="1:12" ht="22.5" customHeight="1">
      <c r="A385"/>
      <c r="B385" s="108"/>
      <c r="C385"/>
      <c r="D385" s="108"/>
      <c r="E385" s="108"/>
      <c r="F385"/>
      <c r="G385"/>
      <c r="H385"/>
      <c r="I385"/>
      <c r="J385"/>
      <c r="K385"/>
      <c r="L385"/>
    </row>
    <row r="386" spans="1:12" ht="22.5" customHeight="1">
      <c r="A386"/>
      <c r="B386" s="108"/>
      <c r="C386"/>
      <c r="D386" s="108"/>
      <c r="E386" s="108"/>
      <c r="F386"/>
      <c r="G386"/>
      <c r="H386"/>
      <c r="I386"/>
      <c r="J386"/>
      <c r="K386"/>
      <c r="L386"/>
    </row>
    <row r="387" spans="1:12" ht="22.5" customHeight="1">
      <c r="A387"/>
      <c r="B387" s="108"/>
      <c r="C387"/>
      <c r="D387" s="108"/>
      <c r="E387" s="108"/>
      <c r="F387"/>
      <c r="G387"/>
      <c r="H387"/>
      <c r="I387"/>
      <c r="J387"/>
      <c r="K387"/>
      <c r="L387"/>
    </row>
    <row r="388" spans="1:12" ht="22.5" customHeight="1">
      <c r="C388" s="29"/>
      <c r="E388" s="6"/>
      <c r="F388"/>
      <c r="G388"/>
      <c r="H388"/>
      <c r="I388"/>
      <c r="J388"/>
      <c r="K388"/>
      <c r="L388"/>
    </row>
    <row r="389" spans="1:12" ht="22.5" customHeight="1">
      <c r="A389"/>
      <c r="B389" s="108"/>
      <c r="C389"/>
      <c r="D389" s="108"/>
      <c r="E389" s="108"/>
      <c r="F389"/>
      <c r="G389"/>
      <c r="H389"/>
      <c r="I389"/>
      <c r="J389"/>
      <c r="K389"/>
      <c r="L389"/>
    </row>
    <row r="390" spans="1:12" ht="22.5" customHeight="1">
      <c r="A390"/>
      <c r="B390" s="108"/>
      <c r="C390"/>
      <c r="D390" s="108"/>
      <c r="E390" s="108"/>
      <c r="F390"/>
      <c r="G390"/>
      <c r="H390"/>
      <c r="I390"/>
      <c r="J390"/>
      <c r="K390"/>
      <c r="L390"/>
    </row>
    <row r="391" spans="1:12" ht="22.5" customHeight="1">
      <c r="A391"/>
      <c r="B391" s="108"/>
      <c r="C391"/>
      <c r="D391" s="108"/>
      <c r="E391" s="108"/>
      <c r="F391"/>
      <c r="G391"/>
      <c r="H391"/>
      <c r="I391"/>
      <c r="J391"/>
      <c r="K391"/>
      <c r="L391"/>
    </row>
    <row r="392" spans="1:12" ht="22.5" customHeight="1">
      <c r="A392"/>
      <c r="B392" s="108"/>
      <c r="C392"/>
      <c r="D392" s="108"/>
      <c r="E392" s="108"/>
      <c r="F392"/>
      <c r="G392"/>
      <c r="H392"/>
      <c r="I392"/>
      <c r="J392"/>
      <c r="K392"/>
      <c r="L392"/>
    </row>
    <row r="393" spans="1:12" ht="22.5" customHeight="1">
      <c r="A393"/>
      <c r="B393" s="108"/>
      <c r="C393"/>
      <c r="D393" s="108"/>
      <c r="E393" s="108"/>
      <c r="F393"/>
      <c r="G393"/>
      <c r="H393"/>
      <c r="I393"/>
      <c r="J393"/>
      <c r="K393"/>
      <c r="L393"/>
    </row>
    <row r="394" spans="1:12" ht="22.5" customHeight="1">
      <c r="A394"/>
      <c r="B394" s="108"/>
      <c r="C394"/>
      <c r="D394" s="108"/>
      <c r="E394" s="108"/>
      <c r="F394"/>
      <c r="G394"/>
      <c r="H394"/>
      <c r="I394"/>
      <c r="J394"/>
      <c r="K394"/>
      <c r="L394"/>
    </row>
    <row r="395" spans="1:12" ht="22.5" customHeight="1">
      <c r="A395"/>
      <c r="B395" s="108"/>
      <c r="C395"/>
      <c r="D395" s="108"/>
      <c r="E395" s="108"/>
      <c r="F395"/>
      <c r="G395"/>
      <c r="H395"/>
      <c r="I395"/>
      <c r="J395"/>
      <c r="K395"/>
      <c r="L395"/>
    </row>
    <row r="396" spans="1:12" ht="22.5" customHeight="1">
      <c r="A396"/>
      <c r="B396" s="108"/>
      <c r="C396"/>
      <c r="D396" s="108"/>
      <c r="E396" s="108"/>
      <c r="F396"/>
      <c r="G396"/>
      <c r="H396"/>
      <c r="I396"/>
      <c r="J396"/>
      <c r="K396"/>
      <c r="L396"/>
    </row>
    <row r="397" spans="1:12" ht="22.5" customHeight="1">
      <c r="A397"/>
      <c r="B397" s="108"/>
      <c r="C397"/>
      <c r="D397" s="108"/>
      <c r="E397" s="108"/>
      <c r="F397"/>
      <c r="G397"/>
      <c r="H397"/>
      <c r="I397"/>
      <c r="J397"/>
      <c r="K397"/>
      <c r="L397"/>
    </row>
    <row r="398" spans="1:12" ht="22.5" customHeight="1">
      <c r="A398"/>
      <c r="B398" s="108"/>
      <c r="C398"/>
      <c r="D398" s="108"/>
      <c r="E398" s="108"/>
      <c r="F398"/>
      <c r="G398"/>
      <c r="H398"/>
      <c r="I398"/>
      <c r="J398"/>
      <c r="K398"/>
      <c r="L398"/>
    </row>
    <row r="399" spans="1:12" ht="22.5" customHeight="1">
      <c r="A399"/>
      <c r="B399" s="108"/>
      <c r="C399"/>
      <c r="D399" s="108"/>
      <c r="E399" s="108"/>
      <c r="F399"/>
      <c r="G399"/>
      <c r="H399"/>
      <c r="I399"/>
      <c r="J399"/>
      <c r="K399"/>
      <c r="L399"/>
    </row>
    <row r="400" spans="1:12" ht="22.5" customHeight="1">
      <c r="A400"/>
      <c r="B400" s="108"/>
      <c r="C400"/>
      <c r="D400" s="108"/>
      <c r="E400" s="108"/>
      <c r="F400"/>
      <c r="G400"/>
      <c r="H400"/>
      <c r="I400"/>
      <c r="J400"/>
      <c r="K400"/>
      <c r="L400"/>
    </row>
    <row r="401" spans="1:12" ht="22.5" customHeight="1">
      <c r="C401" s="29"/>
      <c r="E401" s="6"/>
      <c r="F401"/>
      <c r="G401"/>
      <c r="H401"/>
      <c r="I401"/>
      <c r="J401"/>
      <c r="K401"/>
      <c r="L401"/>
    </row>
    <row r="402" spans="1:12" ht="22.5" customHeight="1">
      <c r="A402"/>
      <c r="B402" s="108"/>
      <c r="C402"/>
      <c r="D402" s="108"/>
      <c r="E402" s="108"/>
      <c r="F402"/>
      <c r="G402"/>
      <c r="H402"/>
      <c r="I402"/>
      <c r="J402"/>
      <c r="K402"/>
      <c r="L402"/>
    </row>
    <row r="403" spans="1:12" ht="22.5" customHeight="1">
      <c r="A403"/>
      <c r="B403" s="108"/>
      <c r="C403"/>
      <c r="D403" s="108"/>
      <c r="E403" s="108"/>
      <c r="F403"/>
      <c r="G403"/>
      <c r="H403"/>
      <c r="I403"/>
      <c r="J403"/>
      <c r="K403"/>
      <c r="L403"/>
    </row>
    <row r="404" spans="1:12" ht="22.5" customHeight="1">
      <c r="C404" s="29"/>
      <c r="E404" s="6"/>
      <c r="F404"/>
      <c r="G404"/>
      <c r="H404"/>
      <c r="I404"/>
      <c r="J404"/>
      <c r="K404"/>
      <c r="L404"/>
    </row>
    <row r="405" spans="1:12" ht="22.5" customHeight="1">
      <c r="A405"/>
      <c r="B405" s="108"/>
      <c r="C405"/>
      <c r="D405" s="108"/>
      <c r="E405" s="108"/>
      <c r="F405"/>
      <c r="G405"/>
      <c r="H405"/>
      <c r="I405"/>
      <c r="J405"/>
      <c r="K405"/>
      <c r="L405"/>
    </row>
    <row r="406" spans="1:12" ht="22.5" customHeight="1">
      <c r="A406"/>
      <c r="B406" s="108"/>
      <c r="C406"/>
      <c r="D406" s="108"/>
      <c r="E406" s="108"/>
      <c r="F406"/>
      <c r="G406"/>
      <c r="H406"/>
      <c r="I406"/>
      <c r="J406"/>
      <c r="K406"/>
      <c r="L406"/>
    </row>
    <row r="407" spans="1:12" ht="22.5" customHeight="1">
      <c r="A407"/>
      <c r="B407" s="108"/>
      <c r="C407"/>
      <c r="D407" s="108"/>
      <c r="E407" s="108"/>
      <c r="F407"/>
      <c r="G407"/>
      <c r="H407"/>
      <c r="I407"/>
      <c r="J407"/>
      <c r="K407"/>
      <c r="L407"/>
    </row>
    <row r="408" spans="1:12" ht="22.5" customHeight="1">
      <c r="C408" s="29"/>
      <c r="E408" s="6"/>
      <c r="F408"/>
      <c r="G408"/>
      <c r="H408"/>
      <c r="I408"/>
      <c r="J408"/>
      <c r="K408"/>
      <c r="L408"/>
    </row>
    <row r="409" spans="1:12" ht="22.5" customHeight="1">
      <c r="A409"/>
      <c r="B409" s="108"/>
      <c r="C409"/>
      <c r="D409" s="108"/>
      <c r="E409" s="108"/>
      <c r="F409"/>
      <c r="G409"/>
      <c r="H409"/>
      <c r="I409"/>
      <c r="J409"/>
      <c r="K409"/>
      <c r="L409"/>
    </row>
    <row r="410" spans="1:12" ht="22.5" customHeight="1">
      <c r="A410"/>
      <c r="B410" s="108"/>
      <c r="C410"/>
      <c r="D410" s="108"/>
      <c r="E410" s="108"/>
      <c r="F410"/>
      <c r="G410"/>
      <c r="H410"/>
      <c r="I410"/>
      <c r="J410"/>
      <c r="K410"/>
      <c r="L410"/>
    </row>
    <row r="411" spans="1:12" ht="22.5" customHeight="1">
      <c r="C411" s="29"/>
      <c r="E411" s="6"/>
      <c r="F411"/>
      <c r="G411"/>
      <c r="H411"/>
      <c r="I411"/>
      <c r="J411"/>
      <c r="K411"/>
      <c r="L411"/>
    </row>
    <row r="412" spans="1:12" ht="22.5" customHeight="1">
      <c r="A412"/>
      <c r="B412" s="108"/>
      <c r="C412"/>
      <c r="D412" s="108"/>
      <c r="E412" s="108"/>
      <c r="F412"/>
      <c r="G412"/>
      <c r="H412"/>
      <c r="I412"/>
      <c r="J412"/>
      <c r="K412"/>
      <c r="L412"/>
    </row>
    <row r="413" spans="1:12" ht="22.5" customHeight="1">
      <c r="A413"/>
      <c r="B413" s="108"/>
      <c r="C413"/>
      <c r="D413" s="108"/>
      <c r="E413" s="108"/>
      <c r="F413"/>
      <c r="G413"/>
      <c r="H413"/>
      <c r="I413"/>
      <c r="J413"/>
      <c r="K413"/>
      <c r="L413"/>
    </row>
    <row r="414" spans="1:12" ht="22.5" customHeight="1">
      <c r="A414"/>
      <c r="B414" s="108"/>
      <c r="C414"/>
      <c r="D414" s="108"/>
      <c r="E414" s="108"/>
      <c r="F414"/>
      <c r="G414"/>
      <c r="H414"/>
      <c r="I414"/>
      <c r="J414"/>
      <c r="K414"/>
      <c r="L414"/>
    </row>
    <row r="415" spans="1:12" ht="22.5" customHeight="1">
      <c r="A415"/>
      <c r="B415" s="108"/>
      <c r="C415"/>
      <c r="D415" s="108"/>
      <c r="E415" s="108"/>
      <c r="F415"/>
      <c r="G415"/>
      <c r="H415"/>
      <c r="I415"/>
      <c r="J415"/>
      <c r="K415"/>
      <c r="L415"/>
    </row>
    <row r="416" spans="1:12" ht="22.5" customHeight="1"/>
    <row r="417" spans="13:18" ht="22.5" customHeight="1">
      <c r="M417" s="6"/>
      <c r="N417" s="1"/>
      <c r="O417" s="1"/>
      <c r="P417" s="29"/>
      <c r="Q417" s="10"/>
      <c r="R417" s="11"/>
    </row>
    <row r="418" spans="13:18" ht="22.5" customHeight="1"/>
    <row r="419" spans="13:18" ht="22.5" customHeight="1"/>
    <row r="420" spans="13:18" ht="22.5" customHeight="1"/>
    <row r="421" spans="13:18" ht="22.5" customHeight="1"/>
    <row r="422" spans="13:18" ht="22.5" customHeight="1"/>
    <row r="423" spans="13:18" ht="22.5" customHeight="1"/>
    <row r="424" spans="13:18" ht="22.5" customHeight="1"/>
    <row r="425" spans="13:18" ht="22.5" customHeight="1"/>
    <row r="426" spans="13:18" ht="22.5" customHeight="1">
      <c r="M426" s="6"/>
      <c r="N426" s="1"/>
      <c r="O426" s="1"/>
      <c r="P426" s="29"/>
      <c r="Q426" s="10"/>
      <c r="R426" s="11"/>
    </row>
    <row r="427" spans="13:18" ht="22.5" customHeight="1"/>
    <row r="428" spans="13:18" ht="22.5" customHeight="1"/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>
      <c r="M436" s="6"/>
      <c r="N436" s="1"/>
      <c r="O436" s="1"/>
      <c r="P436" s="29"/>
      <c r="Q436" s="10"/>
      <c r="R436" s="11"/>
    </row>
    <row r="437" spans="13:18" ht="22.5" customHeight="1"/>
    <row r="438" spans="13:18" ht="22.5" customHeight="1"/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/>
    <row r="448" spans="13:18" ht="22.5" customHeight="1"/>
    <row r="449" spans="13:18" ht="22.5" customHeight="1"/>
    <row r="450" spans="13:18" ht="22.5" customHeight="1"/>
    <row r="451" spans="13:18" ht="22.5" customHeight="1"/>
    <row r="452" spans="13:18" ht="22.5" customHeight="1"/>
    <row r="453" spans="13:18" ht="22.5" customHeight="1">
      <c r="M453" s="6"/>
      <c r="N453" s="1"/>
      <c r="O453" s="1"/>
      <c r="P453" s="29"/>
      <c r="Q453" s="10"/>
      <c r="R453" s="11"/>
    </row>
    <row r="454" spans="13:18" ht="22.5" customHeight="1"/>
    <row r="455" spans="13:18" ht="22.5" customHeight="1"/>
    <row r="456" spans="13:18" ht="22.5" customHeight="1"/>
    <row r="457" spans="13:18" ht="22.5" customHeight="1">
      <c r="M457" s="6"/>
      <c r="N457" s="1"/>
      <c r="O457" s="1"/>
      <c r="P457" s="29"/>
      <c r="Q457" s="10"/>
      <c r="R457" s="11"/>
    </row>
    <row r="458" spans="13:18" ht="22.5" customHeight="1"/>
    <row r="459" spans="13:18" ht="22.5" customHeight="1"/>
    <row r="460" spans="13:18" ht="22.5" customHeight="1"/>
    <row r="461" spans="13:18" ht="22.5" customHeight="1">
      <c r="M461" s="6"/>
      <c r="N461" s="1"/>
      <c r="O461" s="1"/>
      <c r="P461" s="29"/>
      <c r="Q461" s="10"/>
      <c r="R461" s="11"/>
    </row>
  </sheetData>
  <mergeCells count="10">
    <mergeCell ref="A1:L1"/>
    <mergeCell ref="D21:E21"/>
    <mergeCell ref="D22:E22"/>
    <mergeCell ref="D23:E23"/>
    <mergeCell ref="D24:E24"/>
    <mergeCell ref="D25:E25"/>
    <mergeCell ref="A3:A5"/>
    <mergeCell ref="A6:A10"/>
    <mergeCell ref="A13:A15"/>
    <mergeCell ref="B21:B25"/>
  </mergeCells>
  <phoneticPr fontId="39" type="noConversion"/>
  <pageMargins left="0.75" right="0.75" top="1" bottom="1" header="0.51180555555555596" footer="0.51180555555555596"/>
  <pageSetup paperSize="9" scale="82" orientation="landscape"/>
  <colBreaks count="1" manualBreakCount="1">
    <brk id="12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9"/>
  <sheetViews>
    <sheetView workbookViewId="0">
      <selection activeCell="L14" sqref="J3:J14 L3:L14"/>
    </sheetView>
  </sheetViews>
  <sheetFormatPr defaultColWidth="9" defaultRowHeight="13.5"/>
  <cols>
    <col min="1" max="1" width="14.125" style="1" customWidth="1"/>
    <col min="2" max="2" width="5.125" style="1" customWidth="1"/>
    <col min="3" max="3" width="51.625" style="2" customWidth="1"/>
    <col min="4" max="4" width="9.125" style="1" customWidth="1"/>
    <col min="5" max="5" width="12.5" style="1" customWidth="1"/>
    <col min="6" max="6" width="12.625" style="1" hidden="1" customWidth="1"/>
    <col min="7" max="7" width="8.375" style="1" customWidth="1"/>
    <col min="8" max="8" width="9.125" style="1" customWidth="1"/>
    <col min="9" max="9" width="9.5" style="1" customWidth="1"/>
    <col min="10" max="10" width="12.125" style="1" customWidth="1"/>
    <col min="11" max="11" width="8.875" style="3" customWidth="1"/>
    <col min="12" max="12" width="42.125" style="4" customWidth="1"/>
  </cols>
  <sheetData>
    <row r="1" spans="1:12" ht="33.6" customHeight="1">
      <c r="A1" s="648" t="s">
        <v>3076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1584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651" t="s">
        <v>428</v>
      </c>
      <c r="B3" s="122">
        <v>3</v>
      </c>
      <c r="C3" s="122" t="s">
        <v>1918</v>
      </c>
      <c r="D3" s="122" t="s">
        <v>1919</v>
      </c>
      <c r="E3" s="122">
        <v>18811765168</v>
      </c>
      <c r="G3" s="1">
        <v>600</v>
      </c>
      <c r="H3" s="1">
        <v>400</v>
      </c>
      <c r="I3" s="1">
        <v>300</v>
      </c>
      <c r="J3" s="1">
        <f>AVERAGE(H3:I3)</f>
        <v>350</v>
      </c>
      <c r="K3" s="1">
        <v>40</v>
      </c>
      <c r="L3" s="265" t="s">
        <v>129</v>
      </c>
    </row>
    <row r="4" spans="1:12" ht="22.5" customHeight="1">
      <c r="A4" s="653"/>
      <c r="B4" s="122">
        <v>3</v>
      </c>
      <c r="C4" s="122" t="s">
        <v>1921</v>
      </c>
      <c r="D4" s="122" t="s">
        <v>1919</v>
      </c>
      <c r="E4" s="122">
        <v>18811765168</v>
      </c>
      <c r="G4" s="1">
        <v>400</v>
      </c>
      <c r="H4" s="1">
        <v>300</v>
      </c>
      <c r="I4" s="1">
        <v>200</v>
      </c>
      <c r="J4" s="1">
        <f t="shared" ref="J4" si="0">AVERAGE(H4:I4)</f>
        <v>250</v>
      </c>
      <c r="K4" s="1">
        <v>40</v>
      </c>
      <c r="L4" s="266" t="s">
        <v>1599</v>
      </c>
    </row>
    <row r="5" spans="1:12" ht="22.5" customHeight="1">
      <c r="A5" s="651" t="s">
        <v>489</v>
      </c>
      <c r="B5" s="122">
        <v>3</v>
      </c>
      <c r="C5" s="122" t="s">
        <v>1923</v>
      </c>
      <c r="D5" s="122" t="s">
        <v>1924</v>
      </c>
      <c r="E5" s="122">
        <v>18537736879</v>
      </c>
      <c r="G5" s="1">
        <v>350</v>
      </c>
      <c r="H5" s="1">
        <v>300</v>
      </c>
      <c r="I5" s="1">
        <v>300</v>
      </c>
      <c r="J5" s="1">
        <f t="shared" ref="J5" si="1">AVERAGE(H5:I5)</f>
        <v>300</v>
      </c>
      <c r="K5" s="1">
        <v>30</v>
      </c>
      <c r="L5" s="267" t="s">
        <v>129</v>
      </c>
    </row>
    <row r="6" spans="1:12" ht="22.5" customHeight="1">
      <c r="A6" s="652"/>
      <c r="B6" s="122">
        <v>3</v>
      </c>
      <c r="C6" s="122" t="s">
        <v>1926</v>
      </c>
      <c r="D6" s="122" t="s">
        <v>1927</v>
      </c>
      <c r="E6" s="122">
        <v>17801065799</v>
      </c>
      <c r="G6" s="1">
        <v>300</v>
      </c>
      <c r="H6" s="1">
        <v>200</v>
      </c>
      <c r="I6" s="1">
        <v>200</v>
      </c>
      <c r="J6" s="1">
        <f t="shared" ref="J6" si="2">AVERAGE(H6:I6)</f>
        <v>200</v>
      </c>
      <c r="K6" s="1">
        <v>50</v>
      </c>
      <c r="L6" s="11" t="s">
        <v>1612</v>
      </c>
    </row>
    <row r="7" spans="1:12" ht="22.5" customHeight="1">
      <c r="A7" s="653"/>
      <c r="B7" s="122">
        <v>3</v>
      </c>
      <c r="C7" s="122" t="s">
        <v>1929</v>
      </c>
      <c r="D7" s="122" t="s">
        <v>1930</v>
      </c>
      <c r="E7" s="122">
        <v>18310972122</v>
      </c>
      <c r="G7" s="1">
        <v>750</v>
      </c>
      <c r="H7" s="1">
        <v>400</v>
      </c>
      <c r="I7" s="1">
        <v>350</v>
      </c>
      <c r="J7" s="1">
        <f t="shared" ref="J7:J14" si="3">AVERAGE(H7:I7)</f>
        <v>375</v>
      </c>
      <c r="K7" s="1">
        <v>50</v>
      </c>
      <c r="L7" s="11" t="s">
        <v>1606</v>
      </c>
    </row>
    <row r="8" spans="1:12" ht="22.5" customHeight="1">
      <c r="A8" s="651" t="s">
        <v>436</v>
      </c>
      <c r="B8" s="122">
        <v>3</v>
      </c>
      <c r="C8" s="122" t="s">
        <v>1933</v>
      </c>
      <c r="D8" s="122" t="s">
        <v>438</v>
      </c>
      <c r="E8" s="122">
        <v>1339168265</v>
      </c>
      <c r="G8" s="1">
        <v>720</v>
      </c>
      <c r="H8" s="1">
        <v>400</v>
      </c>
      <c r="I8" s="1">
        <v>400</v>
      </c>
      <c r="J8" s="1">
        <f t="shared" si="3"/>
        <v>400</v>
      </c>
      <c r="K8" s="1">
        <v>26</v>
      </c>
      <c r="L8" s="11" t="s">
        <v>1612</v>
      </c>
    </row>
    <row r="9" spans="1:12" ht="22.5" customHeight="1">
      <c r="A9" s="653"/>
      <c r="B9" s="122">
        <v>3</v>
      </c>
      <c r="C9" s="122" t="s">
        <v>1935</v>
      </c>
      <c r="D9" s="122" t="s">
        <v>438</v>
      </c>
      <c r="E9" s="122">
        <v>1339168265</v>
      </c>
      <c r="G9" s="1">
        <v>500</v>
      </c>
      <c r="H9" s="1">
        <v>300</v>
      </c>
      <c r="I9" s="1">
        <v>300</v>
      </c>
      <c r="J9" s="1">
        <f t="shared" si="3"/>
        <v>300</v>
      </c>
      <c r="K9" s="1">
        <v>26</v>
      </c>
      <c r="L9" s="11" t="s">
        <v>1599</v>
      </c>
    </row>
    <row r="10" spans="1:12" ht="22.5" customHeight="1">
      <c r="A10" s="651" t="s">
        <v>1937</v>
      </c>
      <c r="B10" s="122">
        <v>3</v>
      </c>
      <c r="C10" s="122" t="s">
        <v>1938</v>
      </c>
      <c r="D10" s="122" t="s">
        <v>447</v>
      </c>
      <c r="E10" s="122">
        <v>18813035776</v>
      </c>
      <c r="G10" s="1">
        <v>890</v>
      </c>
      <c r="H10" s="1">
        <v>400</v>
      </c>
      <c r="I10" s="1">
        <v>300</v>
      </c>
      <c r="J10" s="1">
        <f t="shared" si="3"/>
        <v>350</v>
      </c>
      <c r="K10" s="1">
        <v>30</v>
      </c>
      <c r="L10" s="268" t="s">
        <v>129</v>
      </c>
    </row>
    <row r="11" spans="1:12" ht="22.5" customHeight="1">
      <c r="A11" s="653"/>
      <c r="B11" s="122">
        <v>3</v>
      </c>
      <c r="C11" s="122" t="s">
        <v>1940</v>
      </c>
      <c r="D11" s="122" t="s">
        <v>447</v>
      </c>
      <c r="E11" s="122">
        <v>18813035776</v>
      </c>
      <c r="G11" s="1">
        <v>1525</v>
      </c>
      <c r="H11" s="1">
        <v>500</v>
      </c>
      <c r="I11" s="1">
        <v>500</v>
      </c>
      <c r="J11" s="1">
        <f t="shared" si="3"/>
        <v>500</v>
      </c>
      <c r="K11" s="1">
        <v>42</v>
      </c>
      <c r="L11" s="11" t="s">
        <v>195</v>
      </c>
    </row>
    <row r="12" spans="1:12" ht="22.5" customHeight="1">
      <c r="A12" s="651" t="s">
        <v>460</v>
      </c>
      <c r="B12" s="122">
        <v>3</v>
      </c>
      <c r="C12" s="122" t="s">
        <v>1942</v>
      </c>
      <c r="D12" s="122" t="s">
        <v>462</v>
      </c>
      <c r="E12" s="122">
        <v>13126789270</v>
      </c>
      <c r="G12" s="1">
        <v>508</v>
      </c>
      <c r="H12" s="1">
        <v>300</v>
      </c>
      <c r="I12" s="1">
        <v>250</v>
      </c>
      <c r="J12" s="1">
        <f t="shared" si="3"/>
        <v>275</v>
      </c>
      <c r="K12" s="1">
        <v>43</v>
      </c>
      <c r="L12" s="265" t="s">
        <v>129</v>
      </c>
    </row>
    <row r="13" spans="1:12" ht="22.5" customHeight="1">
      <c r="A13" s="652"/>
      <c r="B13" s="122">
        <v>3</v>
      </c>
      <c r="C13" s="122" t="s">
        <v>1945</v>
      </c>
      <c r="D13" s="122" t="s">
        <v>1946</v>
      </c>
      <c r="E13" s="122">
        <v>18401615197</v>
      </c>
      <c r="G13" s="1">
        <v>700</v>
      </c>
      <c r="H13" s="1">
        <v>200</v>
      </c>
      <c r="I13" s="1">
        <v>200</v>
      </c>
      <c r="J13" s="1">
        <f t="shared" si="3"/>
        <v>200</v>
      </c>
      <c r="K13" s="1">
        <v>43</v>
      </c>
      <c r="L13" s="269" t="s">
        <v>129</v>
      </c>
    </row>
    <row r="14" spans="1:12" ht="22.5" customHeight="1">
      <c r="A14" s="653"/>
      <c r="B14" s="122">
        <v>3</v>
      </c>
      <c r="C14" s="122" t="s">
        <v>1948</v>
      </c>
      <c r="D14" s="122" t="s">
        <v>1949</v>
      </c>
      <c r="E14" s="122">
        <v>18813109118</v>
      </c>
      <c r="G14" s="1">
        <v>400</v>
      </c>
      <c r="H14" s="1">
        <v>200</v>
      </c>
      <c r="I14" s="1">
        <v>250</v>
      </c>
      <c r="J14" s="1">
        <f t="shared" si="3"/>
        <v>225</v>
      </c>
      <c r="K14" s="1">
        <v>43</v>
      </c>
      <c r="L14" s="270" t="s">
        <v>1644</v>
      </c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 s="647" t="s">
        <v>3063</v>
      </c>
      <c r="C16" s="127" t="s">
        <v>3064</v>
      </c>
      <c r="D16" s="641">
        <v>12</v>
      </c>
      <c r="E16" s="641"/>
      <c r="F16"/>
      <c r="G16"/>
      <c r="H16"/>
      <c r="I16"/>
      <c r="J16"/>
      <c r="K16"/>
      <c r="L16"/>
    </row>
    <row r="17" spans="1:12" ht="22.5" customHeight="1">
      <c r="A17"/>
      <c r="B17" s="647"/>
      <c r="C17" s="127" t="s">
        <v>3065</v>
      </c>
      <c r="D17" s="641">
        <v>12</v>
      </c>
      <c r="E17" s="641"/>
      <c r="F17"/>
      <c r="G17"/>
      <c r="H17"/>
      <c r="I17"/>
      <c r="J17"/>
      <c r="K17"/>
      <c r="L17"/>
    </row>
    <row r="18" spans="1:12" ht="22.5" customHeight="1">
      <c r="A18"/>
      <c r="B18" s="647"/>
      <c r="C18" s="127" t="s">
        <v>3066</v>
      </c>
      <c r="D18" s="641">
        <v>0</v>
      </c>
      <c r="E18" s="641"/>
      <c r="F18"/>
      <c r="G18"/>
      <c r="H18"/>
      <c r="I18"/>
      <c r="J18"/>
      <c r="K18"/>
      <c r="L18"/>
    </row>
    <row r="19" spans="1:12" ht="22.5" customHeight="1">
      <c r="A19"/>
      <c r="B19" s="647"/>
      <c r="C19" s="127" t="s">
        <v>3067</v>
      </c>
      <c r="D19" s="650">
        <v>1</v>
      </c>
      <c r="E19" s="646"/>
      <c r="F19"/>
      <c r="G19"/>
      <c r="H19"/>
      <c r="I19"/>
      <c r="J19"/>
      <c r="K19"/>
      <c r="L19"/>
    </row>
    <row r="20" spans="1:12" ht="22.5" customHeight="1">
      <c r="A20"/>
      <c r="B20" s="647"/>
      <c r="C20" s="127" t="s">
        <v>3068</v>
      </c>
      <c r="D20" s="641">
        <f>SUM(J3:J14)</f>
        <v>3725</v>
      </c>
      <c r="E20" s="641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 s="6"/>
      <c r="C43" s="1"/>
      <c r="D43" s="29"/>
      <c r="E43" s="10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customFormat="1" ht="22.5" customHeight="1"/>
    <row r="50" customFormat="1" ht="22.5" customHeight="1"/>
    <row r="51" customFormat="1" ht="22.5" customHeight="1"/>
    <row r="52" customFormat="1" ht="22.5" customHeight="1"/>
    <row r="53" customFormat="1" ht="22.5" customHeight="1"/>
    <row r="54" customFormat="1" ht="22.5" customHeight="1"/>
    <row r="55" customFormat="1" ht="22.5" customHeight="1"/>
    <row r="56" customFormat="1" ht="22.5" customHeight="1"/>
    <row r="57" customFormat="1" ht="22.5" customHeight="1"/>
    <row r="58" customFormat="1" ht="22.5" customHeight="1"/>
    <row r="59" customFormat="1" ht="22.5" customHeight="1"/>
    <row r="60" customFormat="1" ht="22.5" customHeight="1"/>
    <row r="61" customFormat="1" ht="22.5" customHeight="1"/>
    <row r="62" customFormat="1" ht="22.5" customHeight="1"/>
    <row r="63" customFormat="1" ht="22.5" customHeight="1"/>
    <row r="64" customFormat="1" ht="22.5" customHeight="1"/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 s="6"/>
      <c r="C72" s="1"/>
      <c r="D72" s="29"/>
      <c r="E72" s="10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 s="6"/>
      <c r="C92" s="1"/>
      <c r="D92" s="29"/>
      <c r="E92" s="10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customFormat="1" ht="22.5" customHeight="1"/>
    <row r="98" customFormat="1" ht="22.5" customHeight="1"/>
    <row r="99" customFormat="1" ht="22.5" customHeight="1"/>
    <row r="100" customFormat="1" ht="22.5" customHeight="1"/>
    <row r="101" customFormat="1" ht="22.5" customHeight="1"/>
    <row r="102" customFormat="1" ht="22.5" customHeight="1"/>
    <row r="103" customFormat="1" ht="22.5" customHeight="1"/>
    <row r="104" customFormat="1" ht="22.5" customHeight="1"/>
    <row r="105" customFormat="1" ht="22.5" customHeight="1"/>
    <row r="106" customFormat="1" ht="22.5" customHeight="1"/>
    <row r="107" customFormat="1" ht="22.5" customHeight="1"/>
    <row r="108" customFormat="1" ht="22.5" customHeight="1"/>
    <row r="109" customFormat="1" ht="22.5" customHeight="1"/>
    <row r="110" customFormat="1" ht="22.5" customHeight="1"/>
    <row r="111" customFormat="1" ht="22.5" customHeight="1"/>
    <row r="112" customFormat="1" ht="22.5" customHeight="1"/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 s="6"/>
      <c r="C120" s="1"/>
      <c r="D120" s="29"/>
      <c r="E120" s="1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s="92" customFormat="1" ht="22.5" customHeight="1"/>
    <row r="128" spans="1:12" s="92" customFormat="1" ht="22.5" customHeight="1"/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s="92" customFormat="1" ht="22.5" customHeight="1"/>
    <row r="131" spans="1:12" s="233" customFormat="1" ht="22.5" customHeight="1"/>
    <row r="132" spans="1:12" ht="22.5" customHeight="1">
      <c r="A132" s="6"/>
      <c r="C132" s="1"/>
      <c r="D132" s="29"/>
      <c r="E132" s="10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 s="6"/>
      <c r="C144" s="1"/>
      <c r="D144" s="29"/>
      <c r="E144" s="10"/>
      <c r="F144"/>
      <c r="G144"/>
      <c r="H144"/>
      <c r="I144"/>
      <c r="J144"/>
      <c r="K144"/>
      <c r="L144"/>
    </row>
    <row r="145" customFormat="1" ht="22.5" customHeight="1"/>
    <row r="146" customFormat="1" ht="22.5" customHeight="1"/>
    <row r="147" customFormat="1" ht="22.5" customHeight="1"/>
    <row r="148" customFormat="1" ht="22.5" customHeight="1"/>
    <row r="149" customFormat="1" ht="22.5" customHeight="1"/>
    <row r="150" customFormat="1" ht="22.5" customHeight="1"/>
    <row r="151" customFormat="1" ht="22.5" customHeight="1"/>
    <row r="152" customFormat="1" ht="22.5" customHeight="1"/>
    <row r="153" customFormat="1" ht="22.5" customHeight="1"/>
    <row r="154" customFormat="1" ht="22.5" customHeight="1"/>
    <row r="155" customFormat="1" ht="22.5" customHeight="1"/>
    <row r="156" customFormat="1" ht="22.5" customHeight="1"/>
    <row r="157" customFormat="1" ht="22.5" customHeight="1"/>
    <row r="158" customFormat="1" ht="22.5" customHeight="1"/>
    <row r="159" customFormat="1" ht="22.5" customHeight="1"/>
    <row r="160" customFormat="1" ht="22.5" customHeight="1"/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 s="6"/>
      <c r="C173" s="1"/>
      <c r="D173" s="29"/>
      <c r="E173" s="10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customFormat="1" ht="22.5" customHeight="1"/>
    <row r="178" s="234" customFormat="1" ht="22.5" customHeight="1"/>
    <row r="179" s="234" customFormat="1" ht="22.5" customHeight="1"/>
    <row r="180" s="234" customFormat="1" ht="22.5" customHeight="1"/>
    <row r="181" customFormat="1" ht="22.5" customHeight="1"/>
    <row r="182" customFormat="1" ht="22.5" customHeight="1"/>
    <row r="183" customFormat="1" ht="22.5" customHeight="1"/>
    <row r="184" customFormat="1" ht="22.5" customHeight="1"/>
    <row r="185" customFormat="1" ht="22.5" customHeight="1"/>
    <row r="186" customFormat="1" ht="22.5" customHeight="1"/>
    <row r="187" customFormat="1" ht="22.5" customHeight="1"/>
    <row r="188" customFormat="1" ht="22.5" customHeight="1"/>
    <row r="189" customFormat="1" ht="22.5" customHeight="1"/>
    <row r="190" customFormat="1" ht="22.5" customHeight="1"/>
    <row r="191" customFormat="1" ht="22.5" customHeight="1"/>
    <row r="192" customFormat="1" ht="22.5" customHeight="1"/>
    <row r="193" spans="1:12" ht="22.5" customHeight="1">
      <c r="A193" s="6"/>
      <c r="C193" s="1"/>
      <c r="D193" s="29"/>
      <c r="E193" s="10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 s="6"/>
      <c r="C205" s="1"/>
      <c r="D205" s="29"/>
      <c r="E205" s="10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92" customFormat="1" ht="22.5" customHeight="1"/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 s="6"/>
      <c r="C221" s="1"/>
      <c r="D221" s="29"/>
      <c r="E221" s="10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92" customFormat="1" ht="22.5" customHeight="1"/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92" customFormat="1" ht="22.5" customHeight="1"/>
    <row r="227" spans="1:12" s="92" customFormat="1" ht="22.5" customHeight="1"/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 s="6"/>
      <c r="C231" s="1"/>
      <c r="D231" s="29"/>
      <c r="E231" s="10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 s="6"/>
      <c r="C247" s="1"/>
      <c r="D247" s="29"/>
      <c r="E247" s="10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 s="6"/>
      <c r="C265" s="1"/>
      <c r="D265" s="29"/>
      <c r="E265" s="10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 s="6"/>
      <c r="C269" s="1"/>
      <c r="D269" s="29"/>
      <c r="E269" s="10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1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 s="6"/>
      <c r="C279" s="1"/>
      <c r="D279" s="29"/>
      <c r="E279" s="10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 s="6"/>
      <c r="C283" s="1"/>
      <c r="D283" s="29"/>
      <c r="E283" s="10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 s="6"/>
      <c r="C297" s="1"/>
      <c r="D297" s="29"/>
      <c r="E297" s="10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customFormat="1" ht="22.5" customHeight="1"/>
    <row r="306" customFormat="1" ht="22.5" customHeight="1"/>
    <row r="307" customFormat="1" ht="22.5" customHeight="1"/>
    <row r="308" customFormat="1" ht="22.5" customHeight="1"/>
    <row r="309" customFormat="1" ht="22.5" customHeight="1"/>
    <row r="310" customFormat="1" ht="22.5" customHeight="1"/>
    <row r="311" customFormat="1" ht="22.5" customHeight="1"/>
    <row r="312" customFormat="1" ht="22.5" customHeight="1"/>
    <row r="313" customFormat="1" ht="22.5" customHeight="1"/>
    <row r="314" customFormat="1" ht="22.5" customHeight="1"/>
    <row r="315" customFormat="1" ht="22.5" customHeight="1"/>
    <row r="316" customFormat="1" ht="22.5" customHeight="1"/>
    <row r="317" customFormat="1" ht="22.5" customHeight="1"/>
    <row r="318" customFormat="1" ht="22.5" customHeight="1"/>
    <row r="319" customFormat="1" ht="22.5" customHeight="1"/>
    <row r="320" customFormat="1" ht="22.5" customHeight="1"/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 s="6"/>
      <c r="C324" s="1"/>
      <c r="D324" s="29"/>
      <c r="E324" s="10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 s="6"/>
      <c r="C333" s="1"/>
      <c r="D333" s="29"/>
      <c r="E333" s="10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customFormat="1" ht="22.5" customHeight="1"/>
    <row r="338" customFormat="1" ht="22.5" customHeight="1"/>
    <row r="339" customFormat="1" ht="22.5" customHeight="1"/>
    <row r="340" customFormat="1" ht="22.5" customHeight="1"/>
    <row r="341" customFormat="1" ht="22.5" customHeight="1"/>
    <row r="342" customFormat="1" ht="22.5" customHeight="1"/>
    <row r="343" customFormat="1" ht="22.5" customHeight="1"/>
    <row r="344" customFormat="1" ht="22.5" customHeight="1"/>
    <row r="345" customFormat="1" ht="22.5" customHeight="1"/>
    <row r="346" customFormat="1" ht="22.5" customHeight="1"/>
    <row r="347" customFormat="1" ht="22.5" customHeight="1"/>
    <row r="348" customFormat="1" ht="22.5" customHeight="1"/>
    <row r="349" customFormat="1" ht="22.5" customHeight="1"/>
    <row r="350" customFormat="1" ht="22.5" customHeight="1"/>
    <row r="351" customFormat="1" ht="22.5" customHeight="1"/>
    <row r="352" customFormat="1" ht="22.5" customHeight="1"/>
    <row r="353" spans="1:18" ht="22.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8" ht="22.5" customHeight="1">
      <c r="A354" s="6"/>
      <c r="C354" s="1"/>
      <c r="D354" s="29"/>
      <c r="E354" s="10"/>
      <c r="F354"/>
      <c r="G354"/>
      <c r="H354"/>
      <c r="I354"/>
      <c r="J354"/>
      <c r="K354"/>
      <c r="L354"/>
    </row>
    <row r="355" spans="1:18" ht="22.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8" ht="22.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8" ht="22.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8" ht="22.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8" ht="22.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8" ht="22.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8" ht="22.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8" ht="22.5" customHeight="1"/>
    <row r="363" spans="1:18" ht="22.5" customHeight="1"/>
    <row r="364" spans="1:18" ht="22.5" customHeight="1"/>
    <row r="365" spans="1:18" ht="22.5" customHeight="1"/>
    <row r="366" spans="1:18" ht="22.5" customHeight="1"/>
    <row r="367" spans="1:18" ht="22.5" customHeight="1">
      <c r="M367" s="6"/>
      <c r="N367" s="1"/>
      <c r="O367" s="1"/>
      <c r="P367" s="29"/>
      <c r="Q367" s="10"/>
      <c r="R367" s="11"/>
    </row>
    <row r="368" spans="1:18" ht="22.5" customHeight="1"/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/>
    <row r="376" spans="13:18" ht="22.5" customHeight="1">
      <c r="M376" s="6"/>
      <c r="N376" s="1"/>
      <c r="O376" s="1"/>
      <c r="P376" s="29"/>
      <c r="Q376" s="10"/>
      <c r="R376" s="11"/>
    </row>
    <row r="377" spans="13:18" ht="22.5" customHeight="1"/>
    <row r="378" spans="13:18" ht="22.5" customHeight="1"/>
    <row r="379" spans="13:18" ht="22.5" customHeight="1"/>
    <row r="380" spans="13:18" ht="22.5" customHeight="1"/>
    <row r="381" spans="13:18" ht="22.5" customHeight="1"/>
    <row r="382" spans="13:18" ht="22.5" customHeight="1"/>
    <row r="383" spans="13:18" ht="22.5" customHeight="1"/>
    <row r="384" spans="13:18" ht="22.5" customHeight="1"/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>
      <c r="M389" s="6"/>
      <c r="N389" s="1"/>
      <c r="O389" s="1"/>
      <c r="P389" s="29"/>
      <c r="Q389" s="10"/>
      <c r="R389" s="11"/>
    </row>
    <row r="390" spans="13:18" ht="22.5" customHeight="1"/>
    <row r="391" spans="13:18" ht="22.5" customHeight="1"/>
    <row r="392" spans="13:18" ht="22.5" customHeight="1">
      <c r="M392" s="6"/>
      <c r="N392" s="1"/>
      <c r="O392" s="1"/>
      <c r="P392" s="29"/>
      <c r="Q392" s="10"/>
      <c r="R392" s="11"/>
    </row>
    <row r="393" spans="13:18" ht="22.5" customHeight="1"/>
    <row r="394" spans="13:18" ht="22.5" customHeight="1"/>
    <row r="395" spans="13:18" ht="22.5" customHeight="1"/>
    <row r="396" spans="13:18" ht="22.5" customHeight="1">
      <c r="M396" s="6"/>
      <c r="N396" s="1"/>
      <c r="O396" s="1"/>
      <c r="P396" s="29"/>
      <c r="Q396" s="10"/>
      <c r="R396" s="11"/>
    </row>
    <row r="397" spans="13:18" ht="22.5" customHeight="1"/>
    <row r="398" spans="13:18" ht="22.5" customHeight="1"/>
    <row r="399" spans="13:18" ht="22.5" customHeight="1">
      <c r="M399" s="6"/>
      <c r="N399" s="1"/>
      <c r="O399" s="1"/>
      <c r="P399" s="29"/>
      <c r="Q399" s="10"/>
      <c r="R399" s="11"/>
    </row>
    <row r="400" spans="13:18" ht="22.5" customHeight="1"/>
    <row r="401" spans="13:18" ht="22.5" customHeight="1"/>
    <row r="402" spans="13:18" ht="22.5" customHeight="1"/>
    <row r="403" spans="13:18" ht="22.5" customHeight="1"/>
    <row r="404" spans="13:18" ht="22.5" customHeight="1"/>
    <row r="405" spans="13:18" ht="22.5" customHeight="1">
      <c r="M405" s="6"/>
      <c r="N405" s="1"/>
      <c r="O405" s="1"/>
      <c r="P405" s="29"/>
      <c r="Q405" s="10"/>
      <c r="R405" s="11"/>
    </row>
    <row r="406" spans="13:18" ht="22.5" customHeight="1"/>
    <row r="407" spans="13:18" ht="22.5" customHeight="1"/>
    <row r="408" spans="13:18" ht="22.5" customHeight="1"/>
    <row r="409" spans="13:18" ht="22.5" customHeight="1"/>
    <row r="410" spans="13:18" ht="22.5" customHeight="1"/>
    <row r="411" spans="13:18" ht="22.5" customHeight="1"/>
    <row r="412" spans="13:18" ht="22.5" customHeight="1"/>
    <row r="413" spans="13:18" ht="22.5" customHeight="1"/>
    <row r="414" spans="13:18" ht="22.5" customHeight="1">
      <c r="M414" s="6"/>
      <c r="N414" s="1"/>
      <c r="O414" s="1"/>
      <c r="P414" s="29"/>
      <c r="Q414" s="10"/>
      <c r="R414" s="11"/>
    </row>
    <row r="415" spans="13:18" ht="22.5" customHeight="1"/>
    <row r="416" spans="13:18" ht="22.5" customHeight="1"/>
    <row r="417" spans="13:18" ht="22.5" customHeight="1"/>
    <row r="418" spans="13:18" ht="22.5" customHeight="1"/>
    <row r="419" spans="13:18" ht="22.5" customHeight="1"/>
    <row r="420" spans="13:18" ht="22.5" customHeight="1"/>
    <row r="421" spans="13:18" ht="22.5" customHeight="1"/>
    <row r="422" spans="13:18" ht="22.5" customHeight="1"/>
    <row r="423" spans="13:18" ht="22.5" customHeight="1"/>
    <row r="424" spans="13:18" ht="22.5" customHeight="1">
      <c r="M424" s="6"/>
      <c r="N424" s="1"/>
      <c r="O424" s="1"/>
      <c r="P424" s="29"/>
      <c r="Q424" s="10"/>
      <c r="R424" s="11"/>
    </row>
    <row r="425" spans="13:18" ht="22.5" customHeight="1"/>
    <row r="426" spans="13:18" ht="22.5" customHeight="1"/>
    <row r="427" spans="13:18" ht="22.5" customHeight="1"/>
    <row r="428" spans="13:18" ht="22.5" customHeight="1"/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/>
    <row r="437" spans="13:18" ht="22.5" customHeight="1"/>
    <row r="438" spans="13:18" ht="22.5" customHeight="1"/>
    <row r="439" spans="13:18" ht="22.5" customHeight="1"/>
    <row r="440" spans="13:18" ht="22.5" customHeight="1"/>
    <row r="441" spans="13:18" ht="22.5" customHeight="1">
      <c r="M441" s="6"/>
      <c r="N441" s="1"/>
      <c r="O441" s="1"/>
      <c r="P441" s="29"/>
      <c r="Q441" s="10"/>
      <c r="R441" s="11"/>
    </row>
    <row r="442" spans="13:18" ht="22.5" customHeight="1"/>
    <row r="443" spans="13:18" ht="22.5" customHeight="1"/>
    <row r="444" spans="13:18" ht="22.5" customHeight="1"/>
    <row r="445" spans="13:18" ht="22.5" customHeight="1">
      <c r="M445" s="6"/>
      <c r="N445" s="1"/>
      <c r="O445" s="1"/>
      <c r="P445" s="29"/>
      <c r="Q445" s="10"/>
      <c r="R445" s="11"/>
    </row>
    <row r="446" spans="13:18" ht="22.5" customHeight="1"/>
    <row r="447" spans="13:18" ht="22.5" customHeight="1"/>
    <row r="448" spans="13:18" ht="22.5" customHeight="1"/>
    <row r="449" spans="13:18" ht="22.5" customHeight="1">
      <c r="M449" s="6"/>
      <c r="N449" s="1"/>
      <c r="O449" s="1"/>
      <c r="P449" s="29"/>
      <c r="Q449" s="10"/>
      <c r="R449" s="11"/>
    </row>
  </sheetData>
  <mergeCells count="12">
    <mergeCell ref="A1:L1"/>
    <mergeCell ref="D16:E16"/>
    <mergeCell ref="D17:E17"/>
    <mergeCell ref="D18:E18"/>
    <mergeCell ref="D19:E19"/>
    <mergeCell ref="D20:E20"/>
    <mergeCell ref="A3:A4"/>
    <mergeCell ref="A5:A7"/>
    <mergeCell ref="A8:A9"/>
    <mergeCell ref="A10:A11"/>
    <mergeCell ref="A12:A14"/>
    <mergeCell ref="B16:B20"/>
  </mergeCells>
  <phoneticPr fontId="39" type="noConversion"/>
  <pageMargins left="0.75" right="0.75" top="1" bottom="1" header="0.51180555555555596" footer="0.51180555555555596"/>
  <pageSetup paperSize="9" scale="82" orientation="landscape"/>
  <colBreaks count="1" manualBreakCount="1">
    <brk id="12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2"/>
  <sheetViews>
    <sheetView workbookViewId="0">
      <selection activeCell="L11" sqref="J3:J11 L3:L11"/>
    </sheetView>
  </sheetViews>
  <sheetFormatPr defaultColWidth="9" defaultRowHeight="13.5"/>
  <cols>
    <col min="1" max="1" width="18.625" style="1" customWidth="1"/>
    <col min="2" max="2" width="8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" style="1" customWidth="1"/>
    <col min="10" max="10" width="12.125" style="1" customWidth="1"/>
    <col min="11" max="11" width="9.375" style="3" customWidth="1"/>
    <col min="12" max="12" width="42.125" style="4" customWidth="1"/>
  </cols>
  <sheetData>
    <row r="1" spans="1:12" ht="33.6" customHeight="1">
      <c r="A1" s="654" t="s">
        <v>3077</v>
      </c>
      <c r="B1" s="654"/>
      <c r="C1" s="654"/>
      <c r="D1" s="654"/>
      <c r="E1" s="654"/>
      <c r="F1" s="655"/>
      <c r="G1" s="655"/>
      <c r="H1" s="655"/>
      <c r="I1" s="655"/>
      <c r="J1" s="655"/>
      <c r="K1" s="654"/>
      <c r="L1" s="654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0" t="s">
        <v>1584</v>
      </c>
      <c r="I2" s="120" t="s">
        <v>3060</v>
      </c>
      <c r="J2" s="24" t="s">
        <v>3061</v>
      </c>
      <c r="K2" s="128" t="s">
        <v>3062</v>
      </c>
      <c r="L2" s="128" t="s">
        <v>13</v>
      </c>
    </row>
    <row r="3" spans="1:12" ht="22.5" customHeight="1">
      <c r="A3" s="642" t="s">
        <v>1952</v>
      </c>
      <c r="B3" s="122">
        <v>4</v>
      </c>
      <c r="C3" s="188" t="s">
        <v>1953</v>
      </c>
      <c r="D3" s="188" t="s">
        <v>1954</v>
      </c>
      <c r="E3" s="189" t="s">
        <v>1955</v>
      </c>
      <c r="F3" s="52"/>
      <c r="G3" s="52">
        <v>1370</v>
      </c>
      <c r="H3" s="264">
        <v>500</v>
      </c>
      <c r="I3" s="52">
        <v>500</v>
      </c>
      <c r="J3" s="52">
        <f>AVERAGE(H3:I3)</f>
        <v>500</v>
      </c>
      <c r="K3" s="52">
        <v>60</v>
      </c>
      <c r="L3" s="58" t="s">
        <v>129</v>
      </c>
    </row>
    <row r="4" spans="1:12" ht="22.5" customHeight="1">
      <c r="A4" s="642"/>
      <c r="B4" s="124">
        <v>3</v>
      </c>
      <c r="C4" s="190" t="s">
        <v>1957</v>
      </c>
      <c r="D4" s="190" t="s">
        <v>1958</v>
      </c>
      <c r="E4" s="189" t="s">
        <v>1959</v>
      </c>
      <c r="F4" s="52"/>
      <c r="G4" s="52">
        <v>880</v>
      </c>
      <c r="H4" s="62">
        <v>400</v>
      </c>
      <c r="I4" s="52">
        <v>300</v>
      </c>
      <c r="J4" s="52">
        <f t="shared" ref="J4" si="0">AVERAGE(H4:I4)</f>
        <v>350</v>
      </c>
      <c r="K4" s="52">
        <v>25</v>
      </c>
      <c r="L4" s="30" t="s">
        <v>1599</v>
      </c>
    </row>
    <row r="5" spans="1:12" ht="22.5" customHeight="1">
      <c r="A5" s="188" t="s">
        <v>2981</v>
      </c>
      <c r="B5" s="122">
        <v>4</v>
      </c>
      <c r="C5" s="190" t="s">
        <v>1961</v>
      </c>
      <c r="D5" s="191" t="s">
        <v>1962</v>
      </c>
      <c r="E5" s="189" t="s">
        <v>1963</v>
      </c>
      <c r="F5" s="52"/>
      <c r="G5" s="52">
        <v>1020</v>
      </c>
      <c r="H5" s="62">
        <v>600</v>
      </c>
      <c r="I5" s="52">
        <v>700</v>
      </c>
      <c r="J5" s="52">
        <f t="shared" ref="J5" si="1">AVERAGE(H5:I5)</f>
        <v>650</v>
      </c>
      <c r="K5" s="52">
        <v>11</v>
      </c>
      <c r="L5" s="58" t="s">
        <v>129</v>
      </c>
    </row>
    <row r="6" spans="1:12" ht="22.5" customHeight="1">
      <c r="A6" s="188" t="s">
        <v>1965</v>
      </c>
      <c r="B6" s="122">
        <v>3</v>
      </c>
      <c r="C6" s="190" t="s">
        <v>1966</v>
      </c>
      <c r="D6" s="190" t="s">
        <v>1967</v>
      </c>
      <c r="E6" s="189" t="s">
        <v>1968</v>
      </c>
      <c r="F6" s="52"/>
      <c r="G6" s="52">
        <v>1420</v>
      </c>
      <c r="H6" s="7">
        <v>500</v>
      </c>
      <c r="I6" s="52">
        <v>700</v>
      </c>
      <c r="J6" s="52">
        <f t="shared" ref="J6:J11" si="2">AVERAGE(H6:I6)</f>
        <v>600</v>
      </c>
      <c r="K6" s="52">
        <v>28</v>
      </c>
      <c r="L6" s="58" t="s">
        <v>1612</v>
      </c>
    </row>
    <row r="7" spans="1:12" ht="22.5" customHeight="1">
      <c r="A7" s="188" t="s">
        <v>1970</v>
      </c>
      <c r="B7" s="122">
        <v>4</v>
      </c>
      <c r="C7" s="190" t="s">
        <v>1971</v>
      </c>
      <c r="D7" s="191" t="s">
        <v>1972</v>
      </c>
      <c r="E7" s="189" t="s">
        <v>1973</v>
      </c>
      <c r="F7" s="52"/>
      <c r="G7" s="52">
        <v>1100</v>
      </c>
      <c r="H7" s="247">
        <v>400</v>
      </c>
      <c r="I7" s="52">
        <v>500</v>
      </c>
      <c r="J7" s="52">
        <f t="shared" si="2"/>
        <v>450</v>
      </c>
      <c r="K7" s="52">
        <v>34</v>
      </c>
      <c r="L7" s="58" t="s">
        <v>1606</v>
      </c>
    </row>
    <row r="8" spans="1:12" ht="22.5" customHeight="1">
      <c r="A8" s="642" t="s">
        <v>1975</v>
      </c>
      <c r="B8" s="122">
        <v>3</v>
      </c>
      <c r="C8" s="190" t="s">
        <v>1976</v>
      </c>
      <c r="D8" s="191" t="s">
        <v>1977</v>
      </c>
      <c r="E8" s="189" t="s">
        <v>1978</v>
      </c>
      <c r="F8" s="52"/>
      <c r="G8" s="52">
        <v>774</v>
      </c>
      <c r="H8" s="264">
        <v>400</v>
      </c>
      <c r="I8" s="52">
        <v>400</v>
      </c>
      <c r="J8" s="52">
        <f t="shared" si="2"/>
        <v>400</v>
      </c>
      <c r="K8" s="52">
        <v>43</v>
      </c>
      <c r="L8" s="58" t="s">
        <v>195</v>
      </c>
    </row>
    <row r="9" spans="1:12" ht="22.5" customHeight="1">
      <c r="A9" s="642"/>
      <c r="B9" s="122">
        <v>4</v>
      </c>
      <c r="C9" s="190" t="s">
        <v>1980</v>
      </c>
      <c r="D9" s="191" t="s">
        <v>1981</v>
      </c>
      <c r="E9" s="189" t="s">
        <v>1982</v>
      </c>
      <c r="F9" s="7"/>
      <c r="G9" s="7">
        <v>600</v>
      </c>
      <c r="H9" s="7">
        <v>300</v>
      </c>
      <c r="I9" s="7">
        <v>300</v>
      </c>
      <c r="J9" s="52">
        <f t="shared" si="2"/>
        <v>300</v>
      </c>
      <c r="K9" s="7">
        <v>40</v>
      </c>
      <c r="L9" s="59" t="s">
        <v>1644</v>
      </c>
    </row>
    <row r="10" spans="1:12" ht="22.5" customHeight="1">
      <c r="A10" s="642" t="s">
        <v>1984</v>
      </c>
      <c r="B10" s="122">
        <v>4</v>
      </c>
      <c r="C10" s="190" t="s">
        <v>1985</v>
      </c>
      <c r="D10" s="191" t="s">
        <v>1986</v>
      </c>
      <c r="E10" s="189" t="s">
        <v>1987</v>
      </c>
      <c r="F10" s="7"/>
      <c r="G10" s="7">
        <v>1000</v>
      </c>
      <c r="H10" s="7">
        <v>500</v>
      </c>
      <c r="I10" s="7">
        <v>800</v>
      </c>
      <c r="J10" s="52">
        <f t="shared" si="2"/>
        <v>650</v>
      </c>
      <c r="K10" s="7">
        <v>16</v>
      </c>
      <c r="L10" s="59" t="s">
        <v>3078</v>
      </c>
    </row>
    <row r="11" spans="1:12" ht="22.5" customHeight="1">
      <c r="A11" s="642"/>
      <c r="B11" s="122">
        <v>3</v>
      </c>
      <c r="C11" s="190" t="s">
        <v>1990</v>
      </c>
      <c r="D11" s="191" t="s">
        <v>1991</v>
      </c>
      <c r="E11" s="189" t="s">
        <v>1992</v>
      </c>
      <c r="F11" s="52"/>
      <c r="G11" s="52">
        <v>1500</v>
      </c>
      <c r="H11" s="7">
        <v>500</v>
      </c>
      <c r="I11" s="52">
        <v>300</v>
      </c>
      <c r="J11" s="52">
        <f t="shared" si="2"/>
        <v>400</v>
      </c>
      <c r="K11" s="52">
        <v>16</v>
      </c>
      <c r="L11" s="58" t="s">
        <v>129</v>
      </c>
    </row>
    <row r="12" spans="1:12" ht="22.5" customHeight="1">
      <c r="A12"/>
      <c r="B12" s="108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 s="647" t="s">
        <v>3063</v>
      </c>
      <c r="C13" s="127" t="s">
        <v>3064</v>
      </c>
      <c r="D13" s="641">
        <v>9</v>
      </c>
      <c r="E13" s="641"/>
      <c r="F13"/>
      <c r="G13"/>
      <c r="H13"/>
      <c r="I13"/>
      <c r="J13"/>
      <c r="K13"/>
      <c r="L13"/>
    </row>
    <row r="14" spans="1:12" ht="22.5" customHeight="1">
      <c r="A14"/>
      <c r="B14" s="647"/>
      <c r="C14" s="127" t="s">
        <v>3065</v>
      </c>
      <c r="D14" s="641">
        <v>9</v>
      </c>
      <c r="E14" s="641"/>
      <c r="F14"/>
      <c r="G14"/>
      <c r="H14"/>
      <c r="I14"/>
      <c r="J14"/>
      <c r="K14"/>
      <c r="L14"/>
    </row>
    <row r="15" spans="1:12" ht="22.5" customHeight="1">
      <c r="A15"/>
      <c r="B15" s="647"/>
      <c r="C15" s="127" t="s">
        <v>3066</v>
      </c>
      <c r="D15" s="641">
        <v>0</v>
      </c>
      <c r="E15" s="641"/>
      <c r="F15"/>
      <c r="G15"/>
      <c r="H15"/>
      <c r="I15"/>
      <c r="J15"/>
      <c r="K15"/>
      <c r="L15"/>
    </row>
    <row r="16" spans="1:12" ht="22.5" customHeight="1">
      <c r="A16"/>
      <c r="B16" s="647"/>
      <c r="C16" s="127" t="s">
        <v>3067</v>
      </c>
      <c r="D16" s="650">
        <v>1</v>
      </c>
      <c r="E16" s="646"/>
      <c r="F16"/>
      <c r="G16"/>
      <c r="H16"/>
      <c r="I16"/>
      <c r="J16"/>
      <c r="K16"/>
      <c r="L16"/>
    </row>
    <row r="17" spans="2:5" customFormat="1" ht="22.5" customHeight="1">
      <c r="B17" s="647"/>
      <c r="C17" s="127" t="s">
        <v>3068</v>
      </c>
      <c r="D17" s="641">
        <f>SUM(J3:J11)</f>
        <v>4300</v>
      </c>
      <c r="E17" s="641"/>
    </row>
    <row r="18" spans="2:5" customFormat="1" ht="22.5" customHeight="1">
      <c r="B18" s="108"/>
    </row>
    <row r="19" spans="2:5" customFormat="1" ht="22.5" customHeight="1">
      <c r="B19" s="108"/>
    </row>
    <row r="20" spans="2:5" customFormat="1" ht="22.5" customHeight="1">
      <c r="B20" s="108"/>
    </row>
    <row r="21" spans="2:5" customFormat="1" ht="22.5" customHeight="1">
      <c r="B21" s="108"/>
    </row>
    <row r="22" spans="2:5" customFormat="1" ht="22.5" customHeight="1">
      <c r="B22" s="108"/>
    </row>
    <row r="23" spans="2:5" customFormat="1" ht="22.5" customHeight="1">
      <c r="B23" s="108"/>
    </row>
    <row r="24" spans="2:5" customFormat="1" ht="22.5" customHeight="1">
      <c r="B24" s="108"/>
    </row>
    <row r="25" spans="2:5" customFormat="1" ht="22.5" customHeight="1">
      <c r="B25" s="108"/>
    </row>
    <row r="26" spans="2:5" customFormat="1" ht="22.5" customHeight="1">
      <c r="B26" s="108"/>
    </row>
    <row r="27" spans="2:5" customFormat="1" ht="22.5" customHeight="1">
      <c r="B27" s="108"/>
    </row>
    <row r="28" spans="2:5" customFormat="1" ht="22.5" customHeight="1">
      <c r="B28" s="108"/>
    </row>
    <row r="29" spans="2:5" customFormat="1" ht="22.5" customHeight="1">
      <c r="B29" s="108"/>
    </row>
    <row r="30" spans="2:5" customFormat="1" ht="22.5" customHeight="1">
      <c r="B30" s="108"/>
    </row>
    <row r="31" spans="2:5" customFormat="1" ht="22.5" customHeight="1">
      <c r="B31" s="108"/>
    </row>
    <row r="32" spans="2:5" customFormat="1" ht="22.5" customHeight="1">
      <c r="B32" s="108"/>
    </row>
    <row r="33" spans="2:2" customFormat="1" ht="22.5" customHeight="1">
      <c r="B33" s="108"/>
    </row>
    <row r="34" spans="2:2" customFormat="1" ht="22.5" customHeight="1">
      <c r="B34" s="108"/>
    </row>
    <row r="35" spans="2:2" customFormat="1" ht="22.5" customHeight="1">
      <c r="B35" s="108"/>
    </row>
    <row r="36" spans="2:2" customFormat="1" ht="22.5" customHeight="1">
      <c r="B36" s="108"/>
    </row>
    <row r="37" spans="2:2" customFormat="1" ht="22.5" customHeight="1">
      <c r="B37" s="108"/>
    </row>
    <row r="38" spans="2:2" customFormat="1" ht="22.5" customHeight="1">
      <c r="B38" s="108"/>
    </row>
    <row r="39" spans="2:2" customFormat="1" ht="22.5" customHeight="1">
      <c r="B39" s="108"/>
    </row>
    <row r="40" spans="2:2" customFormat="1" ht="22.5" customHeight="1">
      <c r="B40" s="108"/>
    </row>
    <row r="41" spans="2:2" customFormat="1" ht="22.5" customHeight="1">
      <c r="B41" s="108"/>
    </row>
    <row r="42" spans="2:2" customFormat="1" ht="22.5" customHeight="1">
      <c r="B42" s="108"/>
    </row>
    <row r="43" spans="2:2" customFormat="1" ht="22.5" customHeight="1">
      <c r="B43" s="108"/>
    </row>
    <row r="44" spans="2:2" customFormat="1" ht="22.5" customHeight="1">
      <c r="B44" s="108"/>
    </row>
    <row r="45" spans="2:2" customFormat="1" ht="22.5" customHeight="1">
      <c r="B45" s="108"/>
    </row>
    <row r="46" spans="2:2" customFormat="1" ht="22.5" customHeight="1">
      <c r="B46" s="108"/>
    </row>
    <row r="47" spans="2:2" customFormat="1" ht="22.5" customHeight="1">
      <c r="B47" s="108"/>
    </row>
    <row r="48" spans="2:2" customFormat="1" ht="22.5" customHeight="1">
      <c r="B48" s="108"/>
    </row>
    <row r="49" spans="2:2" customFormat="1" ht="22.5" customHeight="1">
      <c r="B49" s="108"/>
    </row>
    <row r="50" spans="2:2" customFormat="1" ht="22.5" customHeight="1">
      <c r="B50" s="108"/>
    </row>
    <row r="51" spans="2:2" customFormat="1" ht="22.5" customHeight="1">
      <c r="B51" s="108"/>
    </row>
    <row r="52" spans="2:2" customFormat="1" ht="22.5" customHeight="1">
      <c r="B52" s="108"/>
    </row>
    <row r="53" spans="2:2" customFormat="1" ht="22.5" customHeight="1">
      <c r="B53" s="108"/>
    </row>
    <row r="54" spans="2:2" customFormat="1" ht="22.5" customHeight="1">
      <c r="B54" s="108"/>
    </row>
    <row r="55" spans="2:2" customFormat="1" ht="22.5" customHeight="1">
      <c r="B55" s="108"/>
    </row>
    <row r="56" spans="2:2" customFormat="1" ht="22.5" customHeight="1">
      <c r="B56" s="108"/>
    </row>
    <row r="57" spans="2:2" customFormat="1" ht="22.5" customHeight="1">
      <c r="B57" s="108"/>
    </row>
    <row r="58" spans="2:2" customFormat="1" ht="22.5" customHeight="1">
      <c r="B58" s="108"/>
    </row>
    <row r="59" spans="2:2" customFormat="1" ht="22.5" customHeight="1">
      <c r="B59" s="108"/>
    </row>
    <row r="60" spans="2:2" customFormat="1" ht="22.5" customHeight="1">
      <c r="B60" s="108"/>
    </row>
    <row r="61" spans="2:2" customFormat="1" ht="22.5" customHeight="1">
      <c r="B61" s="108"/>
    </row>
    <row r="62" spans="2:2" customFormat="1" ht="22.5" customHeight="1">
      <c r="B62" s="108"/>
    </row>
    <row r="63" spans="2:2" customFormat="1" ht="22.5" customHeight="1">
      <c r="B63" s="108"/>
    </row>
    <row r="64" spans="2:2" customFormat="1" ht="22.5" customHeight="1">
      <c r="B64" s="108"/>
    </row>
    <row r="65" spans="2:2" customFormat="1" ht="22.5" customHeight="1">
      <c r="B65" s="108"/>
    </row>
    <row r="66" spans="2:2" customFormat="1" ht="22.5" customHeight="1">
      <c r="B66" s="108"/>
    </row>
    <row r="67" spans="2:2" customFormat="1" ht="22.5" customHeight="1">
      <c r="B67" s="108"/>
    </row>
    <row r="68" spans="2:2" customFormat="1" ht="22.5" customHeight="1">
      <c r="B68" s="108"/>
    </row>
    <row r="69" spans="2:2" customFormat="1" ht="22.5" customHeight="1">
      <c r="B69" s="108"/>
    </row>
    <row r="70" spans="2:2" customFormat="1" ht="22.5" customHeight="1">
      <c r="B70" s="108"/>
    </row>
    <row r="71" spans="2:2" customFormat="1" ht="22.5" customHeight="1">
      <c r="B71" s="108"/>
    </row>
    <row r="72" spans="2:2" customFormat="1" ht="22.5" customHeight="1">
      <c r="B72" s="108"/>
    </row>
    <row r="73" spans="2:2" customFormat="1" ht="22.5" customHeight="1">
      <c r="B73" s="108"/>
    </row>
    <row r="74" spans="2:2" customFormat="1" ht="22.5" customHeight="1">
      <c r="B74" s="108"/>
    </row>
    <row r="75" spans="2:2" customFormat="1" ht="22.5" customHeight="1">
      <c r="B75" s="108"/>
    </row>
    <row r="76" spans="2:2" customFormat="1" ht="22.5" customHeight="1">
      <c r="B76" s="108"/>
    </row>
    <row r="77" spans="2:2" customFormat="1" ht="22.5" customHeight="1">
      <c r="B77" s="108"/>
    </row>
    <row r="78" spans="2:2" customFormat="1" ht="22.5" customHeight="1">
      <c r="B78" s="108"/>
    </row>
    <row r="79" spans="2:2" customFormat="1" ht="22.5" customHeight="1">
      <c r="B79" s="108"/>
    </row>
    <row r="80" spans="2:2" customFormat="1" ht="22.5" customHeight="1">
      <c r="B80" s="108"/>
    </row>
    <row r="81" spans="2:2" customFormat="1" ht="22.5" customHeight="1">
      <c r="B81" s="108"/>
    </row>
    <row r="82" spans="2:2" customFormat="1" ht="22.5" customHeight="1">
      <c r="B82" s="108"/>
    </row>
    <row r="83" spans="2:2" customFormat="1" ht="22.5" customHeight="1">
      <c r="B83" s="108"/>
    </row>
    <row r="84" spans="2:2" customFormat="1" ht="22.5" customHeight="1">
      <c r="B84" s="108"/>
    </row>
    <row r="85" spans="2:2" customFormat="1" ht="22.5" customHeight="1">
      <c r="B85" s="108"/>
    </row>
    <row r="86" spans="2:2" customFormat="1" ht="22.5" customHeight="1">
      <c r="B86" s="108"/>
    </row>
    <row r="87" spans="2:2" customFormat="1" ht="22.5" customHeight="1">
      <c r="B87" s="108"/>
    </row>
    <row r="88" spans="2:2" customFormat="1" ht="22.5" customHeight="1">
      <c r="B88" s="108"/>
    </row>
    <row r="89" spans="2:2" customFormat="1" ht="22.5" customHeight="1">
      <c r="B89" s="108"/>
    </row>
    <row r="90" spans="2:2" customFormat="1" ht="22.5" customHeight="1">
      <c r="B90" s="108"/>
    </row>
    <row r="91" spans="2:2" customFormat="1" ht="22.5" customHeight="1">
      <c r="B91" s="108"/>
    </row>
    <row r="92" spans="2:2" customFormat="1" ht="22.5" customHeight="1">
      <c r="B92" s="108"/>
    </row>
    <row r="93" spans="2:2" customFormat="1" ht="22.5" customHeight="1">
      <c r="B93" s="108"/>
    </row>
    <row r="94" spans="2:2" customFormat="1" ht="22.5" customHeight="1">
      <c r="B94" s="108"/>
    </row>
    <row r="95" spans="2:2" customFormat="1" ht="22.5" customHeight="1">
      <c r="B95" s="108"/>
    </row>
    <row r="96" spans="2:2" customFormat="1" ht="22.5" customHeight="1">
      <c r="B96" s="108"/>
    </row>
    <row r="97" spans="2:2" customFormat="1" ht="22.5" customHeight="1">
      <c r="B97" s="108"/>
    </row>
    <row r="98" spans="2:2" customFormat="1" ht="22.5" customHeight="1">
      <c r="B98" s="108"/>
    </row>
    <row r="99" spans="2:2" customFormat="1" ht="22.5" customHeight="1">
      <c r="B99" s="108"/>
    </row>
    <row r="100" spans="2:2" customFormat="1" ht="22.5" customHeight="1">
      <c r="B100" s="108"/>
    </row>
    <row r="101" spans="2:2" customFormat="1" ht="22.5" customHeight="1">
      <c r="B101" s="108"/>
    </row>
    <row r="102" spans="2:2" customFormat="1" ht="22.5" customHeight="1">
      <c r="B102" s="108"/>
    </row>
    <row r="103" spans="2:2" customFormat="1" ht="22.5" customHeight="1">
      <c r="B103" s="108"/>
    </row>
    <row r="104" spans="2:2" customFormat="1" ht="22.5" customHeight="1">
      <c r="B104" s="108"/>
    </row>
    <row r="105" spans="2:2" customFormat="1" ht="22.5" customHeight="1">
      <c r="B105" s="108"/>
    </row>
    <row r="106" spans="2:2" customFormat="1" ht="22.5" customHeight="1">
      <c r="B106" s="108"/>
    </row>
    <row r="107" spans="2:2" customFormat="1" ht="22.5" customHeight="1">
      <c r="B107" s="108"/>
    </row>
    <row r="108" spans="2:2" customFormat="1" ht="22.5" customHeight="1">
      <c r="B108" s="108"/>
    </row>
    <row r="109" spans="2:2" customFormat="1" ht="22.5" customHeight="1">
      <c r="B109" s="108"/>
    </row>
    <row r="110" spans="2:2" customFormat="1" ht="22.5" customHeight="1">
      <c r="B110" s="108"/>
    </row>
    <row r="111" spans="2:2" customFormat="1" ht="22.5" customHeight="1">
      <c r="B111" s="108"/>
    </row>
    <row r="112" spans="2:2" customFormat="1" ht="22.5" customHeight="1">
      <c r="B112" s="108"/>
    </row>
    <row r="113" spans="2:2" customFormat="1" ht="22.5" customHeight="1">
      <c r="B113" s="108"/>
    </row>
    <row r="114" spans="2:2" customFormat="1" ht="22.5" customHeight="1">
      <c r="B114" s="108"/>
    </row>
    <row r="115" spans="2:2" customFormat="1" ht="22.5" customHeight="1">
      <c r="B115" s="108"/>
    </row>
    <row r="116" spans="2:2" customFormat="1" ht="22.5" customHeight="1">
      <c r="B116" s="108"/>
    </row>
    <row r="117" spans="2:2" customFormat="1" ht="22.5" customHeight="1">
      <c r="B117" s="108"/>
    </row>
    <row r="118" spans="2:2" customFormat="1" ht="22.5" customHeight="1">
      <c r="B118" s="108"/>
    </row>
    <row r="119" spans="2:2" customFormat="1" ht="22.5" customHeight="1">
      <c r="B119" s="108"/>
    </row>
    <row r="120" spans="2:2" customFormat="1" ht="22.5" customHeight="1">
      <c r="B120" s="108"/>
    </row>
    <row r="121" spans="2:2" customFormat="1" ht="22.5" customHeight="1">
      <c r="B121" s="108"/>
    </row>
    <row r="122" spans="2:2" customFormat="1" ht="22.5" customHeight="1">
      <c r="B122" s="108"/>
    </row>
    <row r="123" spans="2:2" customFormat="1" ht="22.5" customHeight="1">
      <c r="B123" s="108"/>
    </row>
    <row r="124" spans="2:2" customFormat="1" ht="22.5" customHeight="1">
      <c r="B124" s="108"/>
    </row>
    <row r="125" spans="2:2" customFormat="1" ht="22.5" customHeight="1">
      <c r="B125" s="108"/>
    </row>
    <row r="126" spans="2:2" customFormat="1" ht="22.5" customHeight="1">
      <c r="B126" s="108"/>
    </row>
    <row r="127" spans="2:2" customFormat="1" ht="22.5" customHeight="1">
      <c r="B127" s="108"/>
    </row>
    <row r="128" spans="2:2" customFormat="1" ht="22.5" customHeight="1">
      <c r="B128" s="108"/>
    </row>
    <row r="129" spans="2:2" customFormat="1" ht="22.5" customHeight="1">
      <c r="B129" s="108"/>
    </row>
    <row r="130" spans="2:2" customFormat="1" ht="22.5" customHeight="1">
      <c r="B130" s="108"/>
    </row>
    <row r="131" spans="2:2" customFormat="1" ht="22.5" customHeight="1">
      <c r="B131" s="108"/>
    </row>
    <row r="132" spans="2:2" customFormat="1" ht="22.5" customHeight="1">
      <c r="B132" s="108"/>
    </row>
    <row r="133" spans="2:2" customFormat="1" ht="22.5" customHeight="1">
      <c r="B133" s="108"/>
    </row>
    <row r="134" spans="2:2" customFormat="1" ht="22.5" customHeight="1">
      <c r="B134" s="108"/>
    </row>
    <row r="135" spans="2:2" customFormat="1" ht="22.5" customHeight="1">
      <c r="B135" s="108"/>
    </row>
    <row r="136" spans="2:2" customFormat="1" ht="22.5" customHeight="1">
      <c r="B136" s="108"/>
    </row>
    <row r="137" spans="2:2" customFormat="1" ht="22.5" customHeight="1">
      <c r="B137" s="108"/>
    </row>
    <row r="138" spans="2:2" customFormat="1" ht="22.5" customHeight="1">
      <c r="B138" s="108"/>
    </row>
    <row r="139" spans="2:2" customFormat="1" ht="22.5" customHeight="1">
      <c r="B139" s="108"/>
    </row>
    <row r="140" spans="2:2" s="92" customFormat="1" ht="22.5" customHeight="1">
      <c r="B140" s="261"/>
    </row>
    <row r="141" spans="2:2" s="92" customFormat="1" ht="22.5" customHeight="1">
      <c r="B141" s="261"/>
    </row>
    <row r="142" spans="2:2" customFormat="1" ht="22.5" customHeight="1">
      <c r="B142" s="108"/>
    </row>
    <row r="143" spans="2:2" s="92" customFormat="1" ht="22.5" customHeight="1">
      <c r="B143" s="261"/>
    </row>
    <row r="144" spans="2:2" s="233" customFormat="1" ht="22.5" customHeight="1">
      <c r="B144" s="262"/>
    </row>
    <row r="145" spans="2:2" customFormat="1" ht="22.5" customHeight="1">
      <c r="B145" s="108"/>
    </row>
    <row r="146" spans="2:2" customFormat="1" ht="22.5" customHeight="1">
      <c r="B146" s="108"/>
    </row>
    <row r="147" spans="2:2" customFormat="1" ht="22.5" customHeight="1">
      <c r="B147" s="108"/>
    </row>
    <row r="148" spans="2:2" customFormat="1" ht="22.5" customHeight="1">
      <c r="B148" s="108"/>
    </row>
    <row r="149" spans="2:2" customFormat="1" ht="22.5" customHeight="1">
      <c r="B149" s="108"/>
    </row>
    <row r="150" spans="2:2" customFormat="1" ht="22.5" customHeight="1">
      <c r="B150" s="108"/>
    </row>
    <row r="151" spans="2:2" customFormat="1" ht="22.5" customHeight="1">
      <c r="B151" s="108"/>
    </row>
    <row r="152" spans="2:2" customFormat="1" ht="22.5" customHeight="1">
      <c r="B152" s="108"/>
    </row>
    <row r="153" spans="2:2" customFormat="1" ht="22.5" customHeight="1">
      <c r="B153" s="108"/>
    </row>
    <row r="154" spans="2:2" customFormat="1" ht="22.5" customHeight="1">
      <c r="B154" s="108"/>
    </row>
    <row r="155" spans="2:2" customFormat="1" ht="22.5" customHeight="1">
      <c r="B155" s="108"/>
    </row>
    <row r="156" spans="2:2" customFormat="1" ht="22.5" customHeight="1">
      <c r="B156" s="108"/>
    </row>
    <row r="157" spans="2:2" customFormat="1" ht="22.5" customHeight="1">
      <c r="B157" s="108"/>
    </row>
    <row r="158" spans="2:2" customFormat="1" ht="22.5" customHeight="1">
      <c r="B158" s="108"/>
    </row>
    <row r="159" spans="2:2" customFormat="1" ht="22.5" customHeight="1">
      <c r="B159" s="108"/>
    </row>
    <row r="160" spans="2:2" customFormat="1" ht="22.5" customHeight="1">
      <c r="B160" s="108"/>
    </row>
    <row r="161" spans="2:2" customFormat="1" ht="22.5" customHeight="1">
      <c r="B161" s="108"/>
    </row>
    <row r="162" spans="2:2" customFormat="1" ht="22.5" customHeight="1">
      <c r="B162" s="108"/>
    </row>
    <row r="163" spans="2:2" customFormat="1" ht="22.5" customHeight="1">
      <c r="B163" s="108"/>
    </row>
    <row r="164" spans="2:2" customFormat="1" ht="22.5" customHeight="1">
      <c r="B164" s="108"/>
    </row>
    <row r="165" spans="2:2" customFormat="1" ht="22.5" customHeight="1">
      <c r="B165" s="108"/>
    </row>
    <row r="166" spans="2:2" customFormat="1" ht="22.5" customHeight="1">
      <c r="B166" s="108"/>
    </row>
    <row r="167" spans="2:2" customFormat="1" ht="22.5" customHeight="1">
      <c r="B167" s="108"/>
    </row>
    <row r="168" spans="2:2" customFormat="1" ht="22.5" customHeight="1">
      <c r="B168" s="108"/>
    </row>
    <row r="169" spans="2:2" customFormat="1" ht="22.5" customHeight="1">
      <c r="B169" s="108"/>
    </row>
    <row r="170" spans="2:2" customFormat="1" ht="22.5" customHeight="1">
      <c r="B170" s="108"/>
    </row>
    <row r="171" spans="2:2" customFormat="1" ht="22.5" customHeight="1">
      <c r="B171" s="108"/>
    </row>
    <row r="172" spans="2:2" customFormat="1" ht="22.5" customHeight="1">
      <c r="B172" s="108"/>
    </row>
    <row r="173" spans="2:2" customFormat="1" ht="22.5" customHeight="1">
      <c r="B173" s="108"/>
    </row>
    <row r="174" spans="2:2" customFormat="1" ht="22.5" customHeight="1">
      <c r="B174" s="108"/>
    </row>
    <row r="175" spans="2:2" customFormat="1" ht="22.5" customHeight="1">
      <c r="B175" s="108"/>
    </row>
    <row r="176" spans="2:2" customFormat="1" ht="22.5" customHeight="1">
      <c r="B176" s="108"/>
    </row>
    <row r="177" spans="2:2" customFormat="1" ht="22.5" customHeight="1">
      <c r="B177" s="108"/>
    </row>
    <row r="178" spans="2:2" customFormat="1" ht="22.5" customHeight="1">
      <c r="B178" s="108"/>
    </row>
    <row r="179" spans="2:2" customFormat="1" ht="22.5" customHeight="1">
      <c r="B179" s="108"/>
    </row>
    <row r="180" spans="2:2" customFormat="1" ht="22.5" customHeight="1">
      <c r="B180" s="108"/>
    </row>
    <row r="181" spans="2:2" customFormat="1" ht="22.5" customHeight="1">
      <c r="B181" s="108"/>
    </row>
    <row r="182" spans="2:2" customFormat="1" ht="22.5" customHeight="1">
      <c r="B182" s="108"/>
    </row>
    <row r="183" spans="2:2" customFormat="1" ht="22.5" customHeight="1">
      <c r="B183" s="108"/>
    </row>
    <row r="184" spans="2:2" customFormat="1" ht="22.5" customHeight="1">
      <c r="B184" s="108"/>
    </row>
    <row r="185" spans="2:2" customFormat="1" ht="22.5" customHeight="1">
      <c r="B185" s="108"/>
    </row>
    <row r="186" spans="2:2" customFormat="1" ht="22.5" customHeight="1">
      <c r="B186" s="108"/>
    </row>
    <row r="187" spans="2:2" customFormat="1" ht="22.5" customHeight="1">
      <c r="B187" s="108"/>
    </row>
    <row r="188" spans="2:2" customFormat="1" ht="22.5" customHeight="1">
      <c r="B188" s="108"/>
    </row>
    <row r="189" spans="2:2" customFormat="1" ht="22.5" customHeight="1">
      <c r="B189" s="108"/>
    </row>
    <row r="190" spans="2:2" customFormat="1" ht="22.5" customHeight="1">
      <c r="B190" s="108"/>
    </row>
    <row r="191" spans="2:2" s="234" customFormat="1" ht="22.5" customHeight="1">
      <c r="B191" s="263"/>
    </row>
    <row r="192" spans="2:2" s="234" customFormat="1" ht="22.5" customHeight="1">
      <c r="B192" s="263"/>
    </row>
    <row r="193" spans="2:2" s="234" customFormat="1" ht="22.5" customHeight="1">
      <c r="B193" s="263"/>
    </row>
    <row r="194" spans="2:2" customFormat="1" ht="22.5" customHeight="1">
      <c r="B194" s="108"/>
    </row>
    <row r="195" spans="2:2" customFormat="1" ht="22.5" customHeight="1">
      <c r="B195" s="108"/>
    </row>
    <row r="196" spans="2:2" customFormat="1" ht="22.5" customHeight="1">
      <c r="B196" s="108"/>
    </row>
    <row r="197" spans="2:2" customFormat="1" ht="22.5" customHeight="1">
      <c r="B197" s="108"/>
    </row>
    <row r="198" spans="2:2" customFormat="1" ht="22.5" customHeight="1">
      <c r="B198" s="108"/>
    </row>
    <row r="199" spans="2:2" customFormat="1" ht="22.5" customHeight="1">
      <c r="B199" s="108"/>
    </row>
    <row r="200" spans="2:2" customFormat="1" ht="22.5" customHeight="1">
      <c r="B200" s="108"/>
    </row>
    <row r="201" spans="2:2" customFormat="1" ht="22.5" customHeight="1">
      <c r="B201" s="108"/>
    </row>
    <row r="202" spans="2:2" customFormat="1" ht="22.5" customHeight="1">
      <c r="B202" s="108"/>
    </row>
    <row r="203" spans="2:2" customFormat="1" ht="22.5" customHeight="1">
      <c r="B203" s="108"/>
    </row>
    <row r="204" spans="2:2" customFormat="1" ht="22.5" customHeight="1">
      <c r="B204" s="108"/>
    </row>
    <row r="205" spans="2:2" customFormat="1" ht="22.5" customHeight="1">
      <c r="B205" s="108"/>
    </row>
    <row r="206" spans="2:2" customFormat="1" ht="22.5" customHeight="1">
      <c r="B206" s="108"/>
    </row>
    <row r="207" spans="2:2" customFormat="1" ht="22.5" customHeight="1">
      <c r="B207" s="108"/>
    </row>
    <row r="208" spans="2:2" customFormat="1" ht="22.5" customHeight="1">
      <c r="B208" s="108"/>
    </row>
    <row r="209" spans="2:2" customFormat="1" ht="22.5" customHeight="1">
      <c r="B209" s="108"/>
    </row>
    <row r="210" spans="2:2" customFormat="1" ht="22.5" customHeight="1">
      <c r="B210" s="108"/>
    </row>
    <row r="211" spans="2:2" customFormat="1" ht="22.5" customHeight="1">
      <c r="B211" s="108"/>
    </row>
    <row r="212" spans="2:2" customFormat="1" ht="22.5" customHeight="1">
      <c r="B212" s="108"/>
    </row>
    <row r="213" spans="2:2" customFormat="1" ht="22.5" customHeight="1">
      <c r="B213" s="108"/>
    </row>
    <row r="214" spans="2:2" customFormat="1" ht="22.5" customHeight="1">
      <c r="B214" s="108"/>
    </row>
    <row r="215" spans="2:2" customFormat="1" ht="22.5" customHeight="1">
      <c r="B215" s="108"/>
    </row>
    <row r="216" spans="2:2" customFormat="1" ht="22.5" customHeight="1">
      <c r="B216" s="108"/>
    </row>
    <row r="217" spans="2:2" customFormat="1" ht="22.5" customHeight="1">
      <c r="B217" s="108"/>
    </row>
    <row r="218" spans="2:2" customFormat="1" ht="22.5" customHeight="1">
      <c r="B218" s="108"/>
    </row>
    <row r="219" spans="2:2" customFormat="1" ht="22.5" customHeight="1">
      <c r="B219" s="108"/>
    </row>
    <row r="220" spans="2:2" customFormat="1" ht="22.5" customHeight="1">
      <c r="B220" s="108"/>
    </row>
    <row r="221" spans="2:2" customFormat="1" ht="22.5" customHeight="1">
      <c r="B221" s="108"/>
    </row>
    <row r="222" spans="2:2" customFormat="1" ht="22.5" customHeight="1">
      <c r="B222" s="108"/>
    </row>
    <row r="223" spans="2:2" customFormat="1" ht="22.5" customHeight="1">
      <c r="B223" s="108"/>
    </row>
    <row r="224" spans="2:2" customFormat="1" ht="22.5" customHeight="1">
      <c r="B224" s="108"/>
    </row>
    <row r="225" spans="2:2" customFormat="1" ht="22.5" customHeight="1">
      <c r="B225" s="108"/>
    </row>
    <row r="226" spans="2:2" customFormat="1" ht="22.5" customHeight="1">
      <c r="B226" s="108"/>
    </row>
    <row r="227" spans="2:2" customFormat="1" ht="22.5" customHeight="1">
      <c r="B227" s="108"/>
    </row>
    <row r="228" spans="2:2" s="92" customFormat="1" ht="22.5" customHeight="1">
      <c r="B228" s="261"/>
    </row>
    <row r="229" spans="2:2" customFormat="1" ht="22.5" customHeight="1">
      <c r="B229" s="108"/>
    </row>
    <row r="230" spans="2:2" customFormat="1" ht="22.5" customHeight="1">
      <c r="B230" s="108"/>
    </row>
    <row r="231" spans="2:2" customFormat="1" ht="22.5" customHeight="1">
      <c r="B231" s="108"/>
    </row>
    <row r="232" spans="2:2" customFormat="1" ht="22.5" customHeight="1">
      <c r="B232" s="108"/>
    </row>
    <row r="233" spans="2:2" customFormat="1" ht="22.5" customHeight="1">
      <c r="B233" s="108"/>
    </row>
    <row r="234" spans="2:2" customFormat="1" ht="22.5" customHeight="1">
      <c r="B234" s="108"/>
    </row>
    <row r="235" spans="2:2" customFormat="1" ht="22.5" customHeight="1">
      <c r="B235" s="108"/>
    </row>
    <row r="236" spans="2:2" customFormat="1" ht="22.5" customHeight="1">
      <c r="B236" s="108"/>
    </row>
    <row r="237" spans="2:2" s="92" customFormat="1" ht="22.5" customHeight="1">
      <c r="B237" s="261"/>
    </row>
    <row r="238" spans="2:2" customFormat="1" ht="22.5" customHeight="1">
      <c r="B238" s="108"/>
    </row>
    <row r="239" spans="2:2" s="92" customFormat="1" ht="22.5" customHeight="1">
      <c r="B239" s="261"/>
    </row>
    <row r="240" spans="2:2" s="92" customFormat="1" ht="22.5" customHeight="1">
      <c r="B240" s="261"/>
    </row>
    <row r="241" spans="2:2" customFormat="1" ht="22.5" customHeight="1">
      <c r="B241" s="108"/>
    </row>
    <row r="242" spans="2:2" customFormat="1" ht="22.5" customHeight="1">
      <c r="B242" s="108"/>
    </row>
    <row r="243" spans="2:2" customFormat="1" ht="22.5" customHeight="1">
      <c r="B243" s="108"/>
    </row>
    <row r="244" spans="2:2" customFormat="1" ht="22.5" customHeight="1">
      <c r="B244" s="108"/>
    </row>
    <row r="245" spans="2:2" customFormat="1" ht="22.5" customHeight="1">
      <c r="B245" s="108"/>
    </row>
    <row r="246" spans="2:2" customFormat="1" ht="22.5" customHeight="1">
      <c r="B246" s="108"/>
    </row>
    <row r="247" spans="2:2" customFormat="1" ht="22.5" customHeight="1">
      <c r="B247" s="108"/>
    </row>
    <row r="248" spans="2:2" customFormat="1" ht="22.5" customHeight="1">
      <c r="B248" s="108"/>
    </row>
    <row r="249" spans="2:2" customFormat="1" ht="22.5" customHeight="1">
      <c r="B249" s="108"/>
    </row>
    <row r="250" spans="2:2" customFormat="1" ht="22.5" customHeight="1">
      <c r="B250" s="108"/>
    </row>
    <row r="251" spans="2:2" customFormat="1" ht="22.5" customHeight="1">
      <c r="B251" s="108"/>
    </row>
    <row r="252" spans="2:2" customFormat="1" ht="22.5" customHeight="1">
      <c r="B252" s="108"/>
    </row>
    <row r="253" spans="2:2" customFormat="1" ht="22.5" customHeight="1">
      <c r="B253" s="108"/>
    </row>
    <row r="254" spans="2:2" customFormat="1" ht="22.5" customHeight="1">
      <c r="B254" s="108"/>
    </row>
    <row r="255" spans="2:2" customFormat="1" ht="22.5" customHeight="1">
      <c r="B255" s="108"/>
    </row>
    <row r="256" spans="2:2" customFormat="1" ht="22.5" customHeight="1">
      <c r="B256" s="108"/>
    </row>
    <row r="257" spans="2:2" customFormat="1" ht="22.5" customHeight="1">
      <c r="B257" s="108"/>
    </row>
    <row r="258" spans="2:2" customFormat="1" ht="22.5" customHeight="1">
      <c r="B258" s="108"/>
    </row>
    <row r="259" spans="2:2" customFormat="1" ht="22.5" customHeight="1">
      <c r="B259" s="108"/>
    </row>
    <row r="260" spans="2:2" customFormat="1" ht="22.5" customHeight="1">
      <c r="B260" s="108"/>
    </row>
    <row r="261" spans="2:2" customFormat="1" ht="22.5" customHeight="1">
      <c r="B261" s="108"/>
    </row>
    <row r="262" spans="2:2" customFormat="1" ht="22.5" customHeight="1">
      <c r="B262" s="108"/>
    </row>
    <row r="263" spans="2:2" customFormat="1" ht="22.5" customHeight="1">
      <c r="B263" s="108"/>
    </row>
    <row r="264" spans="2:2" customFormat="1" ht="22.5" customHeight="1">
      <c r="B264" s="108"/>
    </row>
    <row r="265" spans="2:2" customFormat="1" ht="22.5" customHeight="1">
      <c r="B265" s="108"/>
    </row>
    <row r="266" spans="2:2" customFormat="1" ht="22.5" customHeight="1">
      <c r="B266" s="108"/>
    </row>
    <row r="267" spans="2:2" customFormat="1" ht="22.5" customHeight="1">
      <c r="B267" s="108"/>
    </row>
    <row r="268" spans="2:2" customFormat="1" ht="22.5" customHeight="1">
      <c r="B268" s="108"/>
    </row>
    <row r="269" spans="2:2" customFormat="1" ht="22.5" customHeight="1">
      <c r="B269" s="108"/>
    </row>
    <row r="270" spans="2:2" customFormat="1" ht="22.5" customHeight="1">
      <c r="B270" s="108"/>
    </row>
    <row r="271" spans="2:2" customFormat="1" ht="22.5" customHeight="1">
      <c r="B271" s="108"/>
    </row>
    <row r="272" spans="2:2" customFormat="1" ht="22.5" customHeight="1">
      <c r="B272" s="108"/>
    </row>
    <row r="273" spans="2:2" customFormat="1" ht="22.5" customHeight="1">
      <c r="B273" s="108"/>
    </row>
    <row r="274" spans="2:2" customFormat="1" ht="22.5" customHeight="1">
      <c r="B274" s="108"/>
    </row>
    <row r="275" spans="2:2" customFormat="1" ht="22.5" customHeight="1">
      <c r="B275" s="108"/>
    </row>
    <row r="276" spans="2:2" customFormat="1" ht="22.5" customHeight="1">
      <c r="B276" s="108"/>
    </row>
    <row r="277" spans="2:2" customFormat="1" ht="22.5" customHeight="1">
      <c r="B277" s="108"/>
    </row>
    <row r="278" spans="2:2" customFormat="1" ht="22.5" customHeight="1">
      <c r="B278" s="108"/>
    </row>
    <row r="279" spans="2:2" customFormat="1" ht="22.5" customHeight="1">
      <c r="B279" s="108"/>
    </row>
    <row r="280" spans="2:2" customFormat="1" ht="22.5" customHeight="1">
      <c r="B280" s="108"/>
    </row>
    <row r="281" spans="2:2" customFormat="1" ht="22.5" customHeight="1">
      <c r="B281" s="108"/>
    </row>
    <row r="282" spans="2:2" customFormat="1" ht="22.5" customHeight="1">
      <c r="B282" s="108"/>
    </row>
    <row r="283" spans="2:2" customFormat="1" ht="22.5" customHeight="1">
      <c r="B283" s="108"/>
    </row>
    <row r="284" spans="2:2" customFormat="1" ht="22.5" customHeight="1">
      <c r="B284" s="108"/>
    </row>
    <row r="285" spans="2:2" customFormat="1" ht="21" customHeight="1">
      <c r="B285" s="108"/>
    </row>
    <row r="286" spans="2:2" customFormat="1" ht="22.5" customHeight="1">
      <c r="B286" s="108"/>
    </row>
    <row r="287" spans="2:2" customFormat="1" ht="22.5" customHeight="1">
      <c r="B287" s="108"/>
    </row>
    <row r="288" spans="2:2" customFormat="1" ht="22.5" customHeight="1">
      <c r="B288" s="108"/>
    </row>
    <row r="289" spans="2:2" customFormat="1" ht="22.5" customHeight="1">
      <c r="B289" s="108"/>
    </row>
    <row r="290" spans="2:2" customFormat="1" ht="22.5" customHeight="1">
      <c r="B290" s="108"/>
    </row>
    <row r="291" spans="2:2" customFormat="1" ht="22.5" customHeight="1">
      <c r="B291" s="108"/>
    </row>
    <row r="292" spans="2:2" customFormat="1" ht="22.5" customHeight="1">
      <c r="B292" s="108"/>
    </row>
    <row r="293" spans="2:2" customFormat="1" ht="22.5" customHeight="1">
      <c r="B293" s="108"/>
    </row>
    <row r="294" spans="2:2" customFormat="1" ht="22.5" customHeight="1">
      <c r="B294" s="108"/>
    </row>
    <row r="295" spans="2:2" customFormat="1" ht="22.5" customHeight="1">
      <c r="B295" s="108"/>
    </row>
    <row r="296" spans="2:2" customFormat="1" ht="22.5" customHeight="1">
      <c r="B296" s="108"/>
    </row>
    <row r="297" spans="2:2" customFormat="1" ht="22.5" customHeight="1">
      <c r="B297" s="108"/>
    </row>
    <row r="298" spans="2:2" customFormat="1" ht="22.5" customHeight="1">
      <c r="B298" s="108"/>
    </row>
    <row r="299" spans="2:2" customFormat="1" ht="22.5" customHeight="1">
      <c r="B299" s="108"/>
    </row>
    <row r="300" spans="2:2" customFormat="1" ht="22.5" customHeight="1">
      <c r="B300" s="108"/>
    </row>
    <row r="301" spans="2:2" customFormat="1" ht="22.5" customHeight="1">
      <c r="B301" s="108"/>
    </row>
    <row r="302" spans="2:2" customFormat="1" ht="22.5" customHeight="1">
      <c r="B302" s="108"/>
    </row>
    <row r="303" spans="2:2" customFormat="1" ht="22.5" customHeight="1">
      <c r="B303" s="108"/>
    </row>
    <row r="304" spans="2:2" customFormat="1" ht="22.5" customHeight="1">
      <c r="B304" s="108"/>
    </row>
    <row r="305" spans="2:2" customFormat="1" ht="22.5" customHeight="1">
      <c r="B305" s="108"/>
    </row>
    <row r="306" spans="2:2" customFormat="1" ht="22.5" customHeight="1">
      <c r="B306" s="108"/>
    </row>
    <row r="307" spans="2:2" customFormat="1" ht="22.5" customHeight="1">
      <c r="B307" s="108"/>
    </row>
    <row r="308" spans="2:2" customFormat="1" ht="22.5" customHeight="1">
      <c r="B308" s="108"/>
    </row>
    <row r="309" spans="2:2" customFormat="1" ht="22.5" customHeight="1">
      <c r="B309" s="108"/>
    </row>
    <row r="310" spans="2:2" customFormat="1" ht="22.5" customHeight="1">
      <c r="B310" s="108"/>
    </row>
    <row r="311" spans="2:2" customFormat="1" ht="22.5" customHeight="1">
      <c r="B311" s="108"/>
    </row>
    <row r="312" spans="2:2" customFormat="1" ht="22.5" customHeight="1">
      <c r="B312" s="108"/>
    </row>
    <row r="313" spans="2:2" customFormat="1" ht="22.5" customHeight="1">
      <c r="B313" s="108"/>
    </row>
    <row r="314" spans="2:2" customFormat="1" ht="22.5" customHeight="1">
      <c r="B314" s="108"/>
    </row>
    <row r="315" spans="2:2" customFormat="1" ht="22.5" customHeight="1">
      <c r="B315" s="108"/>
    </row>
    <row r="316" spans="2:2" customFormat="1" ht="22.5" customHeight="1">
      <c r="B316" s="108"/>
    </row>
    <row r="317" spans="2:2" customFormat="1" ht="22.5" customHeight="1">
      <c r="B317" s="108"/>
    </row>
    <row r="318" spans="2:2" customFormat="1" ht="22.5" customHeight="1">
      <c r="B318" s="108"/>
    </row>
    <row r="319" spans="2:2" customFormat="1" ht="22.5" customHeight="1">
      <c r="B319" s="108"/>
    </row>
    <row r="320" spans="2:2" customFormat="1" ht="22.5" customHeight="1">
      <c r="B320" s="108"/>
    </row>
    <row r="321" spans="1:12" ht="22.5" customHeight="1">
      <c r="A321"/>
      <c r="B321" s="108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 s="108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 s="108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 s="108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 s="108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 s="108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 s="108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 s="10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 s="108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 s="108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 s="108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 s="108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 s="108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 s="108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 s="108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 s="108"/>
      <c r="C336"/>
      <c r="D336"/>
      <c r="E336"/>
      <c r="F336"/>
      <c r="G336"/>
      <c r="H336"/>
      <c r="I336"/>
      <c r="J336"/>
      <c r="K336"/>
      <c r="L336"/>
    </row>
    <row r="337" spans="1:18" ht="22.5" customHeight="1">
      <c r="A337"/>
      <c r="B337" s="108"/>
      <c r="C337"/>
      <c r="D337"/>
      <c r="E337"/>
      <c r="F337"/>
      <c r="G337"/>
      <c r="H337"/>
      <c r="I337"/>
      <c r="J337"/>
      <c r="K337"/>
      <c r="L337"/>
    </row>
    <row r="338" spans="1:18" ht="22.5" customHeight="1">
      <c r="A338"/>
      <c r="B338" s="108"/>
      <c r="C338"/>
      <c r="D338"/>
      <c r="E338"/>
      <c r="F338"/>
      <c r="G338"/>
      <c r="H338"/>
      <c r="I338"/>
      <c r="J338"/>
      <c r="K338"/>
      <c r="L338"/>
    </row>
    <row r="339" spans="1:18" ht="22.5" customHeight="1">
      <c r="A339"/>
      <c r="B339" s="108"/>
      <c r="C339"/>
      <c r="D339"/>
      <c r="E339"/>
      <c r="F339"/>
      <c r="G339"/>
      <c r="H339"/>
      <c r="I339"/>
      <c r="J339"/>
      <c r="K339"/>
      <c r="L339"/>
    </row>
    <row r="340" spans="1:18" ht="22.5" customHeight="1">
      <c r="A340"/>
      <c r="B340" s="108"/>
      <c r="C340"/>
      <c r="D340"/>
      <c r="E340"/>
      <c r="F340"/>
      <c r="G340"/>
      <c r="H340"/>
      <c r="I340"/>
      <c r="J340"/>
      <c r="K340"/>
      <c r="L340"/>
    </row>
    <row r="341" spans="1:18" ht="22.5" customHeight="1">
      <c r="A341"/>
      <c r="B341" s="108"/>
      <c r="C341"/>
      <c r="D341"/>
      <c r="E341"/>
      <c r="F341"/>
      <c r="G341"/>
      <c r="H341"/>
      <c r="I341"/>
      <c r="J341"/>
      <c r="K341"/>
      <c r="L341"/>
    </row>
    <row r="342" spans="1:18" ht="22.5" customHeight="1">
      <c r="A342"/>
      <c r="B342" s="108"/>
      <c r="C342"/>
      <c r="D342"/>
      <c r="E342"/>
      <c r="F342"/>
      <c r="G342"/>
      <c r="H342"/>
      <c r="I342"/>
      <c r="J342"/>
      <c r="K342"/>
      <c r="L342"/>
    </row>
    <row r="343" spans="1:18" ht="22.5" customHeight="1"/>
    <row r="344" spans="1:18" ht="22.5" customHeight="1"/>
    <row r="345" spans="1:18" ht="22.5" customHeight="1"/>
    <row r="346" spans="1:18" ht="22.5" customHeight="1">
      <c r="M346" s="6"/>
      <c r="N346" s="1"/>
      <c r="O346" s="1"/>
      <c r="P346" s="29"/>
      <c r="Q346" s="10"/>
      <c r="R346" s="11"/>
    </row>
    <row r="347" spans="1:18" ht="22.5" customHeight="1"/>
    <row r="348" spans="1:18" ht="22.5" customHeight="1"/>
    <row r="349" spans="1:18" ht="22.5" customHeight="1"/>
    <row r="350" spans="1:18" ht="22.5" customHeight="1"/>
    <row r="351" spans="1:18" ht="22.5" customHeight="1"/>
    <row r="352" spans="1:18" ht="22.5" customHeight="1"/>
    <row r="353" spans="13:18" ht="22.5" customHeight="1"/>
    <row r="354" spans="13:18" ht="22.5" customHeight="1"/>
    <row r="355" spans="13:18" ht="22.5" customHeight="1"/>
    <row r="356" spans="13:18" ht="22.5" customHeight="1"/>
    <row r="357" spans="13:18" ht="22.5" customHeight="1"/>
    <row r="358" spans="13:18" ht="22.5" customHeight="1"/>
    <row r="359" spans="13:18" ht="22.5" customHeight="1"/>
    <row r="360" spans="13:18" ht="22.5" customHeight="1"/>
    <row r="361" spans="13:18" ht="22.5" customHeight="1"/>
    <row r="362" spans="13:18" ht="22.5" customHeight="1"/>
    <row r="363" spans="13:18" ht="22.5" customHeight="1"/>
    <row r="364" spans="13:18" ht="22.5" customHeight="1"/>
    <row r="365" spans="13:18" ht="22.5" customHeight="1"/>
    <row r="366" spans="13:18" ht="22.5" customHeight="1"/>
    <row r="367" spans="13:18" ht="22.5" customHeight="1">
      <c r="M367" s="6"/>
      <c r="N367" s="1"/>
      <c r="O367" s="1"/>
      <c r="P367" s="29"/>
      <c r="Q367" s="10"/>
      <c r="R367" s="11"/>
    </row>
    <row r="368" spans="13:18" ht="22.5" customHeight="1"/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/>
    <row r="376" spans="13:18" ht="22.5" customHeight="1"/>
    <row r="377" spans="13:18" ht="22.5" customHeight="1"/>
    <row r="378" spans="13:18" ht="22.5" customHeight="1"/>
    <row r="379" spans="13:18" ht="22.5" customHeight="1"/>
    <row r="380" spans="13:18" ht="22.5" customHeight="1">
      <c r="M380" s="6"/>
      <c r="N380" s="1"/>
      <c r="O380" s="1"/>
      <c r="P380" s="29"/>
      <c r="Q380" s="10"/>
      <c r="R380" s="11"/>
    </row>
    <row r="381" spans="13:18" ht="22.5" customHeight="1"/>
    <row r="382" spans="13:18" ht="22.5" customHeight="1"/>
    <row r="383" spans="13:18" ht="22.5" customHeight="1"/>
    <row r="384" spans="13:18" ht="22.5" customHeight="1"/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>
      <c r="M389" s="6"/>
      <c r="N389" s="1"/>
      <c r="O389" s="1"/>
      <c r="P389" s="29"/>
      <c r="Q389" s="10"/>
      <c r="R389" s="11"/>
    </row>
    <row r="390" spans="13:18" ht="22.5" customHeight="1"/>
    <row r="391" spans="13:18" ht="22.5" customHeight="1"/>
    <row r="392" spans="13:18" ht="22.5" customHeight="1"/>
    <row r="393" spans="13:18" ht="22.5" customHeight="1"/>
    <row r="394" spans="13:18" ht="22.5" customHeight="1"/>
    <row r="395" spans="13:18" ht="22.5" customHeight="1"/>
    <row r="396" spans="13:18" ht="22.5" customHeight="1"/>
    <row r="397" spans="13:18" ht="22.5" customHeight="1"/>
    <row r="398" spans="13:18" ht="22.5" customHeight="1"/>
    <row r="399" spans="13:18" ht="22.5" customHeight="1"/>
    <row r="400" spans="13:18" ht="22.5" customHeight="1"/>
    <row r="401" spans="13:18" ht="22.5" customHeight="1"/>
    <row r="402" spans="13:18" ht="22.5" customHeight="1">
      <c r="M402" s="6"/>
      <c r="N402" s="1"/>
      <c r="O402" s="1"/>
      <c r="P402" s="29"/>
      <c r="Q402" s="10"/>
      <c r="R402" s="11"/>
    </row>
    <row r="403" spans="13:18" ht="22.5" customHeight="1"/>
    <row r="404" spans="13:18" ht="22.5" customHeight="1"/>
    <row r="405" spans="13:18" ht="22.5" customHeight="1">
      <c r="M405" s="6"/>
      <c r="N405" s="1"/>
      <c r="O405" s="1"/>
      <c r="P405" s="29"/>
      <c r="Q405" s="10"/>
      <c r="R405" s="11"/>
    </row>
    <row r="406" spans="13:18" ht="22.5" customHeight="1"/>
    <row r="407" spans="13:18" ht="22.5" customHeight="1"/>
    <row r="408" spans="13:18" ht="22.5" customHeight="1"/>
    <row r="409" spans="13:18" ht="22.5" customHeight="1">
      <c r="M409" s="6"/>
      <c r="N409" s="1"/>
      <c r="O409" s="1"/>
      <c r="P409" s="29"/>
      <c r="Q409" s="10"/>
      <c r="R409" s="11"/>
    </row>
    <row r="410" spans="13:18" ht="22.5" customHeight="1"/>
    <row r="411" spans="13:18" ht="22.5" customHeight="1"/>
    <row r="412" spans="13:18" ht="22.5" customHeight="1">
      <c r="M412" s="6"/>
      <c r="N412" s="1"/>
      <c r="O412" s="1"/>
      <c r="P412" s="29"/>
      <c r="Q412" s="10"/>
      <c r="R412" s="11"/>
    </row>
    <row r="413" spans="13:18" ht="22.5" customHeight="1"/>
    <row r="414" spans="13:18" ht="22.5" customHeight="1"/>
    <row r="415" spans="13:18" ht="22.5" customHeight="1"/>
    <row r="416" spans="13:18" ht="22.5" customHeight="1"/>
    <row r="417" spans="13:18" ht="22.5" customHeight="1"/>
    <row r="418" spans="13:18" ht="22.5" customHeight="1">
      <c r="M418" s="6"/>
      <c r="N418" s="1"/>
      <c r="O418" s="1"/>
      <c r="P418" s="29"/>
      <c r="Q418" s="10"/>
      <c r="R418" s="11"/>
    </row>
    <row r="419" spans="13:18" ht="22.5" customHeight="1"/>
    <row r="420" spans="13:18" ht="22.5" customHeight="1"/>
    <row r="421" spans="13:18" ht="22.5" customHeight="1"/>
    <row r="422" spans="13:18" ht="22.5" customHeight="1"/>
    <row r="423" spans="13:18" ht="22.5" customHeight="1"/>
    <row r="424" spans="13:18" ht="22.5" customHeight="1"/>
    <row r="425" spans="13:18" ht="22.5" customHeight="1"/>
    <row r="426" spans="13:18" ht="22.5" customHeight="1"/>
    <row r="427" spans="13:18" ht="22.5" customHeight="1">
      <c r="M427" s="6"/>
      <c r="N427" s="1"/>
      <c r="O427" s="1"/>
      <c r="P427" s="29"/>
      <c r="Q427" s="10"/>
      <c r="R427" s="11"/>
    </row>
    <row r="428" spans="13:18" ht="22.5" customHeight="1"/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/>
    <row r="437" spans="13:18" ht="22.5" customHeight="1">
      <c r="M437" s="6"/>
      <c r="N437" s="1"/>
      <c r="O437" s="1"/>
      <c r="P437" s="29"/>
      <c r="Q437" s="10"/>
      <c r="R437" s="11"/>
    </row>
    <row r="438" spans="13:18" ht="22.5" customHeight="1"/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/>
    <row r="448" spans="13:18" ht="22.5" customHeight="1"/>
    <row r="449" spans="13:18" ht="22.5" customHeight="1"/>
    <row r="450" spans="13:18" ht="22.5" customHeight="1"/>
    <row r="451" spans="13:18" ht="22.5" customHeight="1"/>
    <row r="452" spans="13:18" ht="22.5" customHeight="1"/>
    <row r="453" spans="13:18" ht="22.5" customHeight="1"/>
    <row r="454" spans="13:18" ht="22.5" customHeight="1">
      <c r="M454" s="6"/>
      <c r="N454" s="1"/>
      <c r="O454" s="1"/>
      <c r="P454" s="29"/>
      <c r="Q454" s="10"/>
      <c r="R454" s="11"/>
    </row>
    <row r="455" spans="13:18" ht="22.5" customHeight="1"/>
    <row r="456" spans="13:18" ht="22.5" customHeight="1"/>
    <row r="457" spans="13:18" ht="22.5" customHeight="1"/>
    <row r="458" spans="13:18" ht="22.5" customHeight="1">
      <c r="M458" s="6"/>
      <c r="N458" s="1"/>
      <c r="O458" s="1"/>
      <c r="P458" s="29"/>
      <c r="Q458" s="10"/>
      <c r="R458" s="11"/>
    </row>
    <row r="459" spans="13:18" ht="22.5" customHeight="1"/>
    <row r="460" spans="13:18" ht="22.5" customHeight="1"/>
    <row r="461" spans="13:18" ht="22.5" customHeight="1"/>
    <row r="462" spans="13:18" ht="22.5" customHeight="1">
      <c r="M462" s="6"/>
      <c r="N462" s="1"/>
      <c r="O462" s="1"/>
      <c r="P462" s="29"/>
      <c r="Q462" s="10"/>
      <c r="R462" s="11"/>
    </row>
  </sheetData>
  <mergeCells count="10">
    <mergeCell ref="A1:L1"/>
    <mergeCell ref="D13:E13"/>
    <mergeCell ref="D14:E14"/>
    <mergeCell ref="D15:E15"/>
    <mergeCell ref="D16:E16"/>
    <mergeCell ref="D17:E17"/>
    <mergeCell ref="A3:A4"/>
    <mergeCell ref="A8:A9"/>
    <mergeCell ref="A10:A11"/>
    <mergeCell ref="B13:B17"/>
  </mergeCells>
  <phoneticPr fontId="39" type="noConversion"/>
  <pageMargins left="0.75" right="0.75" top="1" bottom="1" header="0.51180555555555596" footer="0.51180555555555596"/>
  <pageSetup paperSize="9" scale="82" orientation="landscape"/>
  <colBreaks count="1" manualBreakCount="1">
    <brk id="12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4"/>
  <sheetViews>
    <sheetView workbookViewId="0">
      <selection activeCell="L3" sqref="J3:J13 L3:L13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375" style="1" customWidth="1"/>
    <col min="9" max="9" width="9.875" style="1" customWidth="1"/>
    <col min="10" max="10" width="13.375" style="1" customWidth="1"/>
    <col min="11" max="11" width="7.625" style="3" customWidth="1"/>
    <col min="12" max="12" width="42.125" style="4" customWidth="1"/>
  </cols>
  <sheetData>
    <row r="1" spans="1:12" ht="33.6" customHeight="1">
      <c r="A1" s="648" t="s">
        <v>3079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3060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657" t="s">
        <v>581</v>
      </c>
      <c r="B3" s="220">
        <v>1</v>
      </c>
      <c r="C3" s="220" t="s">
        <v>1995</v>
      </c>
      <c r="D3" s="256" t="s">
        <v>582</v>
      </c>
      <c r="E3" s="257" t="s">
        <v>583</v>
      </c>
      <c r="G3" s="1">
        <v>410</v>
      </c>
      <c r="H3" s="1">
        <v>200</v>
      </c>
      <c r="I3" s="1">
        <v>200</v>
      </c>
      <c r="J3" s="1">
        <f>AVERAGE(H3:I3)</f>
        <v>200</v>
      </c>
      <c r="K3" s="1">
        <v>22</v>
      </c>
      <c r="L3" s="11" t="s">
        <v>129</v>
      </c>
    </row>
    <row r="4" spans="1:12" ht="22.5" customHeight="1">
      <c r="A4" s="657"/>
      <c r="B4" s="220">
        <v>3</v>
      </c>
      <c r="C4" s="220" t="s">
        <v>1997</v>
      </c>
      <c r="D4" s="256" t="s">
        <v>582</v>
      </c>
      <c r="E4" s="257" t="s">
        <v>583</v>
      </c>
      <c r="G4" s="1">
        <v>480</v>
      </c>
      <c r="H4" s="1">
        <v>200</v>
      </c>
      <c r="I4" s="1">
        <v>200</v>
      </c>
      <c r="J4" s="1">
        <f t="shared" ref="J4:J8" si="0">AVERAGE(H4:I4)</f>
        <v>200</v>
      </c>
      <c r="K4" s="1">
        <v>22</v>
      </c>
      <c r="L4" s="11" t="s">
        <v>1612</v>
      </c>
    </row>
    <row r="5" spans="1:12" ht="22.5" customHeight="1">
      <c r="A5" s="657" t="s">
        <v>563</v>
      </c>
      <c r="B5" s="220">
        <v>3</v>
      </c>
      <c r="C5" s="220" t="s">
        <v>1999</v>
      </c>
      <c r="D5" s="258" t="s">
        <v>565</v>
      </c>
      <c r="E5" s="257" t="s">
        <v>566</v>
      </c>
      <c r="G5" s="1">
        <v>400</v>
      </c>
      <c r="H5" s="1">
        <v>200</v>
      </c>
      <c r="I5" s="1">
        <v>150</v>
      </c>
      <c r="J5" s="1">
        <f t="shared" si="0"/>
        <v>175</v>
      </c>
      <c r="K5" s="1">
        <v>14</v>
      </c>
      <c r="L5" s="11" t="s">
        <v>1606</v>
      </c>
    </row>
    <row r="6" spans="1:12" ht="22.5" customHeight="1">
      <c r="A6" s="657"/>
      <c r="B6" s="227">
        <v>3</v>
      </c>
      <c r="C6" s="229" t="s">
        <v>2001</v>
      </c>
      <c r="D6" s="258" t="s">
        <v>565</v>
      </c>
      <c r="E6" s="257" t="s">
        <v>566</v>
      </c>
      <c r="G6" s="1">
        <v>400</v>
      </c>
      <c r="H6" s="1">
        <v>200</v>
      </c>
      <c r="I6" s="1">
        <v>200</v>
      </c>
      <c r="J6" s="1">
        <f t="shared" si="0"/>
        <v>200</v>
      </c>
      <c r="K6" s="1">
        <v>13</v>
      </c>
      <c r="L6" s="11" t="s">
        <v>129</v>
      </c>
    </row>
    <row r="7" spans="1:12" ht="22.5" customHeight="1">
      <c r="A7" s="657" t="s">
        <v>572</v>
      </c>
      <c r="B7" s="227">
        <v>3</v>
      </c>
      <c r="C7" s="229" t="s">
        <v>2003</v>
      </c>
      <c r="D7" s="259" t="s">
        <v>574</v>
      </c>
      <c r="E7" s="257" t="s">
        <v>575</v>
      </c>
      <c r="G7" s="1">
        <v>280</v>
      </c>
      <c r="H7" s="1">
        <v>150</v>
      </c>
      <c r="I7" s="1">
        <v>150</v>
      </c>
      <c r="J7" s="1">
        <f t="shared" si="0"/>
        <v>150</v>
      </c>
      <c r="K7" s="1">
        <v>15</v>
      </c>
      <c r="L7" s="11" t="s">
        <v>129</v>
      </c>
    </row>
    <row r="8" spans="1:12" ht="22.5" customHeight="1">
      <c r="A8" s="657"/>
      <c r="B8" s="220">
        <v>3</v>
      </c>
      <c r="C8" s="229" t="s">
        <v>2005</v>
      </c>
      <c r="D8" s="259" t="s">
        <v>574</v>
      </c>
      <c r="E8" s="257" t="s">
        <v>575</v>
      </c>
      <c r="G8" s="1">
        <v>120</v>
      </c>
      <c r="H8" s="1">
        <v>100</v>
      </c>
      <c r="I8" s="1">
        <v>120</v>
      </c>
      <c r="J8" s="1">
        <f t="shared" si="0"/>
        <v>110</v>
      </c>
      <c r="K8" s="1">
        <v>8</v>
      </c>
      <c r="L8" s="11" t="s">
        <v>1612</v>
      </c>
    </row>
    <row r="9" spans="1:12" ht="22.5" customHeight="1">
      <c r="A9" s="658" t="s">
        <v>2007</v>
      </c>
      <c r="B9" s="220">
        <v>1</v>
      </c>
      <c r="C9" s="229" t="s">
        <v>2008</v>
      </c>
      <c r="D9" s="258" t="s">
        <v>2009</v>
      </c>
      <c r="E9" s="257" t="s">
        <v>2010</v>
      </c>
      <c r="F9" s="160"/>
      <c r="G9" s="160"/>
      <c r="H9" s="160"/>
      <c r="I9" s="160"/>
      <c r="J9" s="76" t="s">
        <v>1232</v>
      </c>
      <c r="K9" s="160"/>
      <c r="L9" s="260" t="s">
        <v>2011</v>
      </c>
    </row>
    <row r="10" spans="1:12" ht="22.5" customHeight="1">
      <c r="A10" s="659"/>
      <c r="B10" s="6">
        <v>3</v>
      </c>
      <c r="C10" s="2" t="s">
        <v>2012</v>
      </c>
      <c r="D10" s="258" t="s">
        <v>2009</v>
      </c>
      <c r="E10" s="257" t="s">
        <v>2010</v>
      </c>
      <c r="G10" s="1">
        <v>486</v>
      </c>
      <c r="H10" s="1">
        <v>300</v>
      </c>
      <c r="I10" s="1">
        <v>200</v>
      </c>
      <c r="J10" s="1">
        <f t="shared" ref="J10:J13" si="1">AVERAGE(H10:I10)</f>
        <v>250</v>
      </c>
      <c r="K10" s="1">
        <v>13</v>
      </c>
      <c r="L10" s="11" t="s">
        <v>129</v>
      </c>
    </row>
    <row r="11" spans="1:12" ht="22.5" customHeight="1">
      <c r="A11" s="659"/>
      <c r="B11" s="6">
        <v>3</v>
      </c>
      <c r="C11" s="2" t="s">
        <v>2014</v>
      </c>
      <c r="D11" s="258" t="s">
        <v>2009</v>
      </c>
      <c r="E11" s="257" t="s">
        <v>2010</v>
      </c>
      <c r="G11" s="1">
        <v>532</v>
      </c>
      <c r="H11" s="1">
        <v>200</v>
      </c>
      <c r="I11" s="1">
        <v>200</v>
      </c>
      <c r="J11" s="1">
        <f t="shared" si="1"/>
        <v>200</v>
      </c>
      <c r="K11" s="1">
        <v>11</v>
      </c>
      <c r="L11" s="11" t="s">
        <v>1606</v>
      </c>
    </row>
    <row r="12" spans="1:12" ht="22.5" customHeight="1">
      <c r="A12" s="659"/>
      <c r="B12" s="6">
        <v>4</v>
      </c>
      <c r="C12" s="2" t="s">
        <v>2016</v>
      </c>
      <c r="D12" s="258" t="s">
        <v>2009</v>
      </c>
      <c r="E12" s="257" t="s">
        <v>2010</v>
      </c>
      <c r="G12" s="1">
        <v>162</v>
      </c>
      <c r="H12" s="1">
        <v>162</v>
      </c>
      <c r="I12" s="1">
        <v>150</v>
      </c>
      <c r="J12" s="1">
        <f t="shared" si="1"/>
        <v>156</v>
      </c>
      <c r="K12" s="1">
        <v>11</v>
      </c>
      <c r="L12" s="11" t="s">
        <v>129</v>
      </c>
    </row>
    <row r="13" spans="1:12" ht="22.5" customHeight="1">
      <c r="A13" s="660"/>
      <c r="B13" s="6">
        <v>3</v>
      </c>
      <c r="C13" s="2" t="s">
        <v>2018</v>
      </c>
      <c r="D13" s="258" t="s">
        <v>2009</v>
      </c>
      <c r="E13" s="257" t="s">
        <v>2010</v>
      </c>
      <c r="G13" s="1">
        <v>134</v>
      </c>
      <c r="H13" s="1">
        <v>100</v>
      </c>
      <c r="I13" s="1">
        <v>100</v>
      </c>
      <c r="J13" s="1">
        <f t="shared" si="1"/>
        <v>100</v>
      </c>
      <c r="K13" s="1">
        <v>11</v>
      </c>
      <c r="L13" s="11" t="s">
        <v>1612</v>
      </c>
    </row>
    <row r="14" spans="1:12" ht="22.5" customHeight="1">
      <c r="A14"/>
      <c r="B14" s="108"/>
      <c r="C14" s="108"/>
      <c r="D14"/>
      <c r="E14"/>
      <c r="F14"/>
      <c r="G14"/>
      <c r="H14"/>
      <c r="I14"/>
      <c r="J14"/>
      <c r="K14"/>
      <c r="L14"/>
    </row>
    <row r="15" spans="1:12" ht="22.5" customHeight="1">
      <c r="A15"/>
      <c r="B15" s="647" t="s">
        <v>3063</v>
      </c>
      <c r="C15" s="127" t="s">
        <v>3064</v>
      </c>
      <c r="D15" s="641">
        <v>11</v>
      </c>
      <c r="E15" s="641"/>
      <c r="F15"/>
      <c r="G15"/>
      <c r="H15"/>
      <c r="I15"/>
      <c r="J15"/>
      <c r="K15"/>
      <c r="L15"/>
    </row>
    <row r="16" spans="1:12" ht="22.5" customHeight="1">
      <c r="A16"/>
      <c r="B16" s="647"/>
      <c r="C16" s="127" t="s">
        <v>3065</v>
      </c>
      <c r="D16" s="641">
        <v>10</v>
      </c>
      <c r="E16" s="641"/>
      <c r="F16"/>
      <c r="G16"/>
      <c r="H16"/>
      <c r="I16"/>
      <c r="J16"/>
      <c r="K16"/>
      <c r="L16"/>
    </row>
    <row r="17" spans="1:12" ht="22.5" customHeight="1">
      <c r="A17"/>
      <c r="B17" s="647"/>
      <c r="C17" s="127" t="s">
        <v>3066</v>
      </c>
      <c r="D17" s="641">
        <v>1</v>
      </c>
      <c r="E17" s="641"/>
      <c r="F17"/>
      <c r="G17"/>
      <c r="H17"/>
      <c r="I17"/>
      <c r="J17"/>
      <c r="K17"/>
      <c r="L17"/>
    </row>
    <row r="18" spans="1:12" ht="22.5" customHeight="1">
      <c r="A18"/>
      <c r="B18" s="647"/>
      <c r="C18" s="127" t="s">
        <v>3067</v>
      </c>
      <c r="D18" s="650">
        <f>D16/D15</f>
        <v>0.90909090909090906</v>
      </c>
      <c r="E18" s="646"/>
      <c r="F18"/>
      <c r="G18"/>
      <c r="H18"/>
      <c r="I18"/>
      <c r="J18"/>
      <c r="K18"/>
      <c r="L18"/>
    </row>
    <row r="19" spans="1:12" ht="22.5" customHeight="1">
      <c r="A19"/>
      <c r="B19" s="647"/>
      <c r="C19" s="127" t="s">
        <v>3068</v>
      </c>
      <c r="D19" s="656">
        <f>SUM(J3:J13)</f>
        <v>1741</v>
      </c>
      <c r="E19" s="641"/>
      <c r="F19"/>
      <c r="G19"/>
      <c r="H19"/>
      <c r="I19"/>
      <c r="J19"/>
      <c r="K19"/>
      <c r="L19"/>
    </row>
    <row r="20" spans="1:12" ht="22.5" customHeight="1">
      <c r="A20"/>
      <c r="B20" s="108"/>
      <c r="C20" s="108"/>
      <c r="D20"/>
      <c r="E20"/>
      <c r="F20"/>
      <c r="G20"/>
      <c r="H20"/>
      <c r="I20"/>
      <c r="J20"/>
      <c r="K20"/>
      <c r="L20"/>
    </row>
    <row r="21" spans="1:12" ht="22.5" customHeight="1">
      <c r="A21"/>
      <c r="B21" s="108"/>
      <c r="C21" s="108"/>
      <c r="D21"/>
      <c r="E21"/>
      <c r="F21"/>
      <c r="G21"/>
      <c r="H21"/>
      <c r="I21"/>
      <c r="J21"/>
      <c r="K21"/>
      <c r="L21"/>
    </row>
    <row r="22" spans="1:12" ht="22.5" customHeight="1">
      <c r="A22"/>
      <c r="B22" s="108"/>
      <c r="C22" s="108"/>
      <c r="D22"/>
      <c r="E22"/>
      <c r="F22"/>
      <c r="G22"/>
      <c r="H22"/>
      <c r="I22"/>
      <c r="J22"/>
      <c r="K22"/>
      <c r="L22"/>
    </row>
    <row r="23" spans="1:12" ht="22.5" customHeight="1">
      <c r="A23"/>
      <c r="B23" s="108"/>
      <c r="C23" s="108"/>
      <c r="D23"/>
      <c r="E23"/>
      <c r="F23"/>
      <c r="G23"/>
      <c r="H23"/>
      <c r="I23"/>
      <c r="J23"/>
      <c r="K23"/>
      <c r="L23"/>
    </row>
    <row r="24" spans="1:12" ht="22.5" customHeight="1">
      <c r="A24"/>
      <c r="B24" s="108"/>
      <c r="C24" s="108"/>
      <c r="D24"/>
      <c r="E24"/>
      <c r="F24"/>
      <c r="G24"/>
      <c r="H24"/>
      <c r="I24"/>
      <c r="J24"/>
      <c r="K24"/>
      <c r="L24"/>
    </row>
    <row r="25" spans="1:12" ht="22.5" customHeight="1">
      <c r="A25"/>
      <c r="B25" s="108"/>
      <c r="C25" s="108"/>
      <c r="D25"/>
      <c r="E25"/>
      <c r="F25"/>
      <c r="G25"/>
      <c r="H25"/>
      <c r="I25"/>
      <c r="J25"/>
      <c r="K25"/>
      <c r="L25"/>
    </row>
    <row r="26" spans="1:12" ht="22.5" customHeight="1">
      <c r="A26"/>
      <c r="B26" s="108"/>
      <c r="C26" s="108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108"/>
      <c r="C27" s="108"/>
      <c r="D27"/>
      <c r="E27"/>
      <c r="F27"/>
      <c r="G27"/>
      <c r="H27"/>
      <c r="I27"/>
      <c r="J27"/>
      <c r="K27"/>
      <c r="L27"/>
    </row>
    <row r="28" spans="1:12" ht="22.5" customHeight="1">
      <c r="A28"/>
      <c r="B28" s="108"/>
      <c r="C28" s="108"/>
      <c r="D28"/>
      <c r="E28"/>
      <c r="F28"/>
      <c r="G28"/>
      <c r="H28"/>
      <c r="I28"/>
      <c r="J28"/>
      <c r="K28"/>
      <c r="L28"/>
    </row>
    <row r="29" spans="1:12" ht="22.5" customHeight="1">
      <c r="A29"/>
      <c r="B29" s="108"/>
      <c r="C29" s="108"/>
      <c r="D29"/>
      <c r="E29"/>
      <c r="F29"/>
      <c r="G29"/>
      <c r="H29"/>
      <c r="I29"/>
      <c r="J29"/>
      <c r="K29"/>
      <c r="L29"/>
    </row>
    <row r="30" spans="1:12" ht="22.5" customHeight="1">
      <c r="A30"/>
      <c r="B30" s="108"/>
      <c r="C30" s="108"/>
      <c r="D30"/>
      <c r="E30"/>
      <c r="F30"/>
      <c r="G30"/>
      <c r="H30"/>
      <c r="I30"/>
      <c r="J30"/>
      <c r="K30"/>
      <c r="L30"/>
    </row>
    <row r="31" spans="1:12" ht="22.5" customHeight="1">
      <c r="A31"/>
      <c r="B31" s="108"/>
      <c r="C31" s="108"/>
      <c r="D31"/>
      <c r="E31"/>
      <c r="F31"/>
      <c r="G31"/>
      <c r="H31"/>
      <c r="I31"/>
      <c r="J31"/>
      <c r="K31"/>
      <c r="L31"/>
    </row>
    <row r="32" spans="1:12" ht="22.5" customHeight="1">
      <c r="A32"/>
      <c r="B32" s="108"/>
      <c r="C32" s="108"/>
      <c r="D32"/>
      <c r="E32"/>
      <c r="F32"/>
      <c r="G32"/>
      <c r="H32"/>
      <c r="I32"/>
      <c r="J32"/>
      <c r="K32"/>
      <c r="L32"/>
    </row>
    <row r="33" spans="1:12" ht="22.5" customHeight="1">
      <c r="A33"/>
      <c r="B33" s="108"/>
      <c r="C33" s="108"/>
      <c r="D33"/>
      <c r="E33"/>
      <c r="F33"/>
      <c r="G33"/>
      <c r="H33"/>
      <c r="I33"/>
      <c r="J33"/>
      <c r="K33"/>
      <c r="L33"/>
    </row>
    <row r="34" spans="1:12" ht="22.5" customHeight="1">
      <c r="A34"/>
      <c r="B34" s="108"/>
      <c r="C34" s="108"/>
      <c r="D34"/>
      <c r="E34"/>
      <c r="F34"/>
      <c r="G34"/>
      <c r="H34"/>
      <c r="I34"/>
      <c r="J34"/>
      <c r="K34"/>
      <c r="L34"/>
    </row>
    <row r="35" spans="1:12" ht="22.5" customHeight="1">
      <c r="A35"/>
      <c r="B35" s="108"/>
      <c r="C35" s="108"/>
      <c r="D35"/>
      <c r="E35"/>
      <c r="F35"/>
      <c r="G35"/>
      <c r="H35"/>
      <c r="I35"/>
      <c r="J35"/>
      <c r="K35"/>
      <c r="L35"/>
    </row>
    <row r="36" spans="1:12" ht="22.5" customHeight="1">
      <c r="A36"/>
      <c r="B36" s="108"/>
      <c r="C36" s="108"/>
      <c r="D36"/>
      <c r="E36"/>
      <c r="F36"/>
      <c r="G36"/>
      <c r="H36"/>
      <c r="I36"/>
      <c r="J36"/>
      <c r="K36"/>
      <c r="L36"/>
    </row>
    <row r="37" spans="1:12" ht="22.5" customHeight="1">
      <c r="A37"/>
      <c r="B37" s="108"/>
      <c r="C37" s="108"/>
      <c r="D37"/>
      <c r="E37"/>
      <c r="F37"/>
      <c r="G37"/>
      <c r="H37"/>
      <c r="I37"/>
      <c r="J37"/>
      <c r="K37"/>
      <c r="L37"/>
    </row>
    <row r="38" spans="1:12" ht="22.5" customHeight="1">
      <c r="A38"/>
      <c r="B38" s="108"/>
      <c r="C38" s="108"/>
      <c r="D38"/>
      <c r="E38"/>
      <c r="F38"/>
      <c r="G38"/>
      <c r="H38"/>
      <c r="I38"/>
      <c r="J38"/>
      <c r="K38"/>
      <c r="L38"/>
    </row>
    <row r="39" spans="1:12" ht="22.5" customHeight="1">
      <c r="A39"/>
      <c r="B39" s="108"/>
      <c r="C39" s="108"/>
      <c r="D39"/>
      <c r="E39"/>
      <c r="F39"/>
      <c r="G39"/>
      <c r="H39"/>
      <c r="I39"/>
      <c r="J39"/>
      <c r="K39"/>
      <c r="L39"/>
    </row>
    <row r="40" spans="1:12" ht="22.5" customHeight="1">
      <c r="A40"/>
      <c r="B40" s="108"/>
      <c r="C40" s="108"/>
      <c r="D40"/>
      <c r="E40"/>
      <c r="F40"/>
      <c r="G40"/>
      <c r="H40"/>
      <c r="I40"/>
      <c r="J40"/>
      <c r="K40"/>
      <c r="L40"/>
    </row>
    <row r="41" spans="1:12" ht="22.5" customHeight="1">
      <c r="A41"/>
      <c r="B41" s="108"/>
      <c r="C41" s="108"/>
      <c r="D41"/>
      <c r="E41"/>
      <c r="F41"/>
      <c r="G41"/>
      <c r="H41"/>
      <c r="I41"/>
      <c r="J41"/>
      <c r="K41"/>
      <c r="L41"/>
    </row>
    <row r="42" spans="1:12" ht="22.5" customHeight="1">
      <c r="A42"/>
      <c r="B42" s="108"/>
      <c r="C42" s="108"/>
      <c r="D42"/>
      <c r="E42"/>
      <c r="F42"/>
      <c r="G42"/>
      <c r="H42"/>
      <c r="I42"/>
      <c r="J42"/>
      <c r="K42"/>
      <c r="L42"/>
    </row>
    <row r="43" spans="1:12" ht="22.5" customHeight="1">
      <c r="A43"/>
      <c r="B43" s="108"/>
      <c r="C43" s="108"/>
      <c r="D43"/>
      <c r="E43"/>
      <c r="F43"/>
      <c r="G43"/>
      <c r="H43"/>
      <c r="I43"/>
      <c r="J43"/>
      <c r="K43"/>
      <c r="L43"/>
    </row>
    <row r="44" spans="1:12" ht="22.5" customHeight="1">
      <c r="A44"/>
      <c r="B44" s="108"/>
      <c r="C44" s="108"/>
      <c r="D44"/>
      <c r="E44"/>
      <c r="F44"/>
      <c r="G44"/>
      <c r="H44"/>
      <c r="I44"/>
      <c r="J44"/>
      <c r="K44"/>
      <c r="L44"/>
    </row>
    <row r="45" spans="1:12" ht="22.5" customHeight="1">
      <c r="A45"/>
      <c r="B45" s="108"/>
      <c r="C45" s="108"/>
      <c r="D45"/>
      <c r="E45"/>
      <c r="F45"/>
      <c r="G45"/>
      <c r="H45"/>
      <c r="I45"/>
      <c r="J45"/>
      <c r="K45"/>
      <c r="L45"/>
    </row>
    <row r="46" spans="1:12" ht="22.5" customHeight="1">
      <c r="A46"/>
      <c r="B46" s="108"/>
      <c r="C46" s="108"/>
      <c r="D46"/>
      <c r="E46"/>
      <c r="F46"/>
      <c r="G46"/>
      <c r="H46"/>
      <c r="I46"/>
      <c r="J46"/>
      <c r="K46"/>
      <c r="L46"/>
    </row>
    <row r="47" spans="1:12" ht="22.5" customHeight="1">
      <c r="A47"/>
      <c r="B47" s="108"/>
      <c r="C47" s="108"/>
      <c r="D47"/>
      <c r="E47"/>
      <c r="F47"/>
      <c r="G47"/>
      <c r="H47"/>
      <c r="I47"/>
      <c r="J47"/>
      <c r="K47"/>
      <c r="L47"/>
    </row>
    <row r="48" spans="1:12" ht="22.5" customHeight="1">
      <c r="A48"/>
      <c r="B48" s="108"/>
      <c r="C48" s="108"/>
      <c r="D48"/>
      <c r="E48"/>
      <c r="F48"/>
      <c r="G48"/>
      <c r="H48"/>
      <c r="I48"/>
      <c r="J48"/>
      <c r="K48"/>
      <c r="L48"/>
    </row>
    <row r="49" spans="1:12" ht="22.5" customHeight="1">
      <c r="A49"/>
      <c r="B49" s="108"/>
      <c r="C49" s="108"/>
      <c r="D49"/>
      <c r="E49"/>
      <c r="F49"/>
      <c r="G49"/>
      <c r="H49"/>
      <c r="I49"/>
      <c r="J49"/>
      <c r="K49"/>
      <c r="L49"/>
    </row>
    <row r="50" spans="1:12" ht="22.5" customHeight="1">
      <c r="A50"/>
      <c r="B50" s="108"/>
      <c r="C50" s="108"/>
      <c r="D50"/>
      <c r="E50"/>
      <c r="F50"/>
      <c r="G50"/>
      <c r="H50"/>
      <c r="I50"/>
      <c r="J50"/>
      <c r="K50"/>
      <c r="L50"/>
    </row>
    <row r="51" spans="1:12" ht="22.5" customHeight="1">
      <c r="A51"/>
      <c r="B51" s="108"/>
      <c r="C51" s="108"/>
      <c r="D51"/>
      <c r="E51"/>
      <c r="F51"/>
      <c r="G51"/>
      <c r="H51"/>
      <c r="I51"/>
      <c r="J51"/>
      <c r="K51"/>
      <c r="L51"/>
    </row>
    <row r="52" spans="1:12" ht="22.5" customHeight="1">
      <c r="A52"/>
      <c r="B52" s="108"/>
      <c r="C52" s="108"/>
      <c r="D52"/>
      <c r="E52"/>
      <c r="F52"/>
      <c r="G52"/>
      <c r="H52"/>
      <c r="I52"/>
      <c r="J52"/>
      <c r="K52"/>
      <c r="L52"/>
    </row>
    <row r="53" spans="1:12" ht="22.5" customHeight="1">
      <c r="A53"/>
      <c r="B53" s="108"/>
      <c r="C53" s="108"/>
      <c r="D53"/>
      <c r="E53"/>
      <c r="F53"/>
      <c r="G53"/>
      <c r="H53"/>
      <c r="I53"/>
      <c r="J53"/>
      <c r="K53"/>
      <c r="L53"/>
    </row>
    <row r="54" spans="1:12" ht="22.5" customHeight="1">
      <c r="A54"/>
      <c r="B54" s="108"/>
      <c r="C54" s="108"/>
      <c r="D54"/>
      <c r="E54"/>
      <c r="F54"/>
      <c r="G54"/>
      <c r="H54"/>
      <c r="I54"/>
      <c r="J54"/>
      <c r="K54"/>
      <c r="L54"/>
    </row>
    <row r="55" spans="1:12" ht="22.5" customHeight="1">
      <c r="A55"/>
      <c r="B55" s="108"/>
      <c r="C55" s="108"/>
      <c r="D55"/>
      <c r="E55"/>
      <c r="F55"/>
      <c r="G55"/>
      <c r="H55"/>
      <c r="I55"/>
      <c r="J55"/>
      <c r="K55"/>
      <c r="L55"/>
    </row>
    <row r="56" spans="1:12" ht="22.5" customHeight="1">
      <c r="A56"/>
      <c r="B56" s="108"/>
      <c r="C56" s="108"/>
      <c r="D56"/>
      <c r="E56"/>
      <c r="F56"/>
      <c r="G56"/>
      <c r="H56"/>
      <c r="I56"/>
      <c r="J56"/>
      <c r="K56"/>
      <c r="L56"/>
    </row>
    <row r="57" spans="1:12" ht="22.5" customHeight="1">
      <c r="A57"/>
      <c r="B57" s="108"/>
      <c r="C57" s="108"/>
      <c r="D57"/>
      <c r="E57"/>
      <c r="F57"/>
      <c r="G57"/>
      <c r="H57"/>
      <c r="I57"/>
      <c r="J57"/>
      <c r="K57"/>
      <c r="L57"/>
    </row>
    <row r="58" spans="1:12" ht="22.5" customHeight="1">
      <c r="A58" s="29"/>
      <c r="C58" s="6"/>
      <c r="D58"/>
      <c r="E58"/>
      <c r="F58"/>
      <c r="G58"/>
      <c r="H58"/>
      <c r="I58"/>
      <c r="J58"/>
      <c r="K58"/>
      <c r="L58"/>
    </row>
    <row r="59" spans="1:12" ht="22.5" customHeight="1">
      <c r="A59"/>
      <c r="B59" s="108"/>
      <c r="C59" s="108"/>
      <c r="D59"/>
      <c r="E59"/>
      <c r="F59"/>
      <c r="G59"/>
      <c r="H59"/>
      <c r="I59"/>
      <c r="J59"/>
      <c r="K59"/>
      <c r="L59"/>
    </row>
    <row r="60" spans="1:12" ht="22.5" customHeight="1">
      <c r="A60"/>
      <c r="B60" s="108"/>
      <c r="C60" s="108"/>
      <c r="D60"/>
      <c r="E60"/>
      <c r="F60"/>
      <c r="G60"/>
      <c r="H60"/>
      <c r="I60"/>
      <c r="J60"/>
      <c r="K60"/>
      <c r="L60"/>
    </row>
    <row r="61" spans="1:12" ht="22.5" customHeight="1">
      <c r="A61"/>
      <c r="B61" s="108"/>
      <c r="C61" s="108"/>
      <c r="D61"/>
      <c r="E61"/>
      <c r="F61"/>
      <c r="G61"/>
      <c r="H61"/>
      <c r="I61"/>
      <c r="J61"/>
      <c r="K61"/>
      <c r="L61"/>
    </row>
    <row r="62" spans="1:12" ht="22.5" customHeight="1">
      <c r="A62"/>
      <c r="B62" s="108"/>
      <c r="C62" s="108"/>
      <c r="D62"/>
      <c r="E62"/>
      <c r="F62"/>
      <c r="G62"/>
      <c r="H62"/>
      <c r="I62"/>
      <c r="J62"/>
      <c r="K62"/>
      <c r="L62"/>
    </row>
    <row r="63" spans="1:12" ht="22.5" customHeight="1">
      <c r="A63"/>
      <c r="B63" s="108"/>
      <c r="C63" s="108"/>
      <c r="D63"/>
      <c r="E63"/>
      <c r="F63"/>
      <c r="G63"/>
      <c r="H63"/>
      <c r="I63"/>
      <c r="J63"/>
      <c r="K63"/>
      <c r="L63"/>
    </row>
    <row r="64" spans="1:12" ht="22.5" customHeight="1">
      <c r="A64"/>
      <c r="B64" s="108"/>
      <c r="C64" s="108"/>
      <c r="D64"/>
      <c r="E64"/>
      <c r="F64"/>
      <c r="G64"/>
      <c r="H64"/>
      <c r="I64"/>
      <c r="J64"/>
      <c r="K64"/>
      <c r="L64"/>
    </row>
    <row r="65" spans="1:12" ht="22.5" customHeight="1">
      <c r="A65"/>
      <c r="B65" s="108"/>
      <c r="C65" s="108"/>
      <c r="D65"/>
      <c r="E65"/>
      <c r="F65"/>
      <c r="G65"/>
      <c r="H65"/>
      <c r="I65"/>
      <c r="J65"/>
      <c r="K65"/>
      <c r="L65"/>
    </row>
    <row r="66" spans="1:12" ht="22.5" customHeight="1">
      <c r="A66"/>
      <c r="B66" s="108"/>
      <c r="C66" s="108"/>
      <c r="D66"/>
      <c r="E66"/>
      <c r="F66"/>
      <c r="G66"/>
      <c r="H66"/>
      <c r="I66"/>
      <c r="J66"/>
      <c r="K66"/>
      <c r="L66"/>
    </row>
    <row r="67" spans="1:12" ht="22.5" customHeight="1">
      <c r="A67"/>
      <c r="B67" s="108"/>
      <c r="C67" s="108"/>
      <c r="D67"/>
      <c r="E67"/>
      <c r="F67"/>
      <c r="G67"/>
      <c r="H67"/>
      <c r="I67"/>
      <c r="J67"/>
      <c r="K67"/>
      <c r="L67"/>
    </row>
    <row r="68" spans="1:12" ht="22.5" customHeight="1">
      <c r="A68"/>
      <c r="B68" s="108"/>
      <c r="C68" s="108"/>
      <c r="D68"/>
      <c r="E68"/>
      <c r="F68"/>
      <c r="G68"/>
      <c r="H68"/>
      <c r="I68"/>
      <c r="J68"/>
      <c r="K68"/>
      <c r="L68"/>
    </row>
    <row r="69" spans="1:12" ht="22.5" customHeight="1">
      <c r="A69"/>
      <c r="B69" s="108"/>
      <c r="C69" s="108"/>
      <c r="D69"/>
      <c r="E69"/>
      <c r="F69"/>
      <c r="G69"/>
      <c r="H69"/>
      <c r="I69"/>
      <c r="J69"/>
      <c r="K69"/>
      <c r="L69"/>
    </row>
    <row r="70" spans="1:12" ht="22.5" customHeight="1">
      <c r="A70"/>
      <c r="B70" s="108"/>
      <c r="C70" s="108"/>
      <c r="D70"/>
      <c r="E70"/>
      <c r="F70"/>
      <c r="G70"/>
      <c r="H70"/>
      <c r="I70"/>
      <c r="J70"/>
      <c r="K70"/>
      <c r="L70"/>
    </row>
    <row r="71" spans="1:12" ht="22.5" customHeight="1">
      <c r="A71"/>
      <c r="B71" s="108"/>
      <c r="C71" s="108"/>
      <c r="D71"/>
      <c r="E71"/>
      <c r="F71"/>
      <c r="G71"/>
      <c r="H71"/>
      <c r="I71"/>
      <c r="J71"/>
      <c r="K71"/>
      <c r="L71"/>
    </row>
    <row r="72" spans="1:12" ht="22.5" customHeight="1">
      <c r="A72"/>
      <c r="B72" s="108"/>
      <c r="C72" s="108"/>
      <c r="D72"/>
      <c r="E72"/>
      <c r="F72"/>
      <c r="G72"/>
      <c r="H72"/>
      <c r="I72"/>
      <c r="J72"/>
      <c r="K72"/>
      <c r="L72"/>
    </row>
    <row r="73" spans="1:12" ht="22.5" customHeight="1">
      <c r="A73"/>
      <c r="B73" s="108"/>
      <c r="C73" s="108"/>
      <c r="D73"/>
      <c r="E73"/>
      <c r="F73"/>
      <c r="G73"/>
      <c r="H73"/>
      <c r="I73"/>
      <c r="J73"/>
      <c r="K73"/>
      <c r="L73"/>
    </row>
    <row r="74" spans="1:12" ht="22.5" customHeight="1">
      <c r="A74"/>
      <c r="B74" s="108"/>
      <c r="C74" s="108"/>
      <c r="D74"/>
      <c r="E74"/>
      <c r="F74"/>
      <c r="G74"/>
      <c r="H74"/>
      <c r="I74"/>
      <c r="J74"/>
      <c r="K74"/>
      <c r="L74"/>
    </row>
    <row r="75" spans="1:12" ht="22.5" customHeight="1">
      <c r="A75"/>
      <c r="B75" s="108"/>
      <c r="C75" s="108"/>
      <c r="D75"/>
      <c r="E75"/>
      <c r="F75"/>
      <c r="G75"/>
      <c r="H75"/>
      <c r="I75"/>
      <c r="J75"/>
      <c r="K75"/>
      <c r="L75"/>
    </row>
    <row r="76" spans="1:12" ht="22.5" customHeight="1">
      <c r="A76"/>
      <c r="B76" s="108"/>
      <c r="C76" s="108"/>
      <c r="D76"/>
      <c r="E76"/>
      <c r="F76"/>
      <c r="G76"/>
      <c r="H76"/>
      <c r="I76"/>
      <c r="J76"/>
      <c r="K76"/>
      <c r="L76"/>
    </row>
    <row r="77" spans="1:12" ht="22.5" customHeight="1">
      <c r="A77"/>
      <c r="B77" s="108"/>
      <c r="C77" s="108"/>
      <c r="D77"/>
      <c r="E77"/>
      <c r="F77"/>
      <c r="G77"/>
      <c r="H77"/>
      <c r="I77"/>
      <c r="J77"/>
      <c r="K77"/>
      <c r="L77"/>
    </row>
    <row r="78" spans="1:12" ht="22.5" customHeight="1">
      <c r="A78"/>
      <c r="B78" s="108"/>
      <c r="C78" s="108"/>
      <c r="D78"/>
      <c r="E78"/>
      <c r="F78"/>
      <c r="G78"/>
      <c r="H78"/>
      <c r="I78"/>
      <c r="J78"/>
      <c r="K78"/>
      <c r="L78"/>
    </row>
    <row r="79" spans="1:12" ht="22.5" customHeight="1">
      <c r="A79"/>
      <c r="B79" s="108"/>
      <c r="C79" s="108"/>
      <c r="D79"/>
      <c r="E79"/>
      <c r="F79"/>
      <c r="G79"/>
      <c r="H79"/>
      <c r="I79"/>
      <c r="J79"/>
      <c r="K79"/>
      <c r="L79"/>
    </row>
    <row r="80" spans="1:12" ht="22.5" customHeight="1">
      <c r="A80"/>
      <c r="B80" s="108"/>
      <c r="C80" s="108"/>
      <c r="D80"/>
      <c r="E80"/>
      <c r="F80"/>
      <c r="G80"/>
      <c r="H80"/>
      <c r="I80"/>
      <c r="J80"/>
      <c r="K80"/>
      <c r="L80"/>
    </row>
    <row r="81" spans="1:12" ht="22.5" customHeight="1">
      <c r="A81"/>
      <c r="B81" s="108"/>
      <c r="C81" s="108"/>
      <c r="D81"/>
      <c r="E81"/>
      <c r="F81"/>
      <c r="G81"/>
      <c r="H81"/>
      <c r="I81"/>
      <c r="J81"/>
      <c r="K81"/>
      <c r="L81"/>
    </row>
    <row r="82" spans="1:12" ht="22.5" customHeight="1">
      <c r="A82"/>
      <c r="B82" s="108"/>
      <c r="C82" s="108"/>
      <c r="D82"/>
      <c r="E82"/>
      <c r="F82"/>
      <c r="G82"/>
      <c r="H82"/>
      <c r="I82"/>
      <c r="J82"/>
      <c r="K82"/>
      <c r="L82"/>
    </row>
    <row r="83" spans="1:12" ht="22.5" customHeight="1">
      <c r="A83"/>
      <c r="B83" s="108"/>
      <c r="C83" s="108"/>
      <c r="D83"/>
      <c r="E83"/>
      <c r="F83"/>
      <c r="G83"/>
      <c r="H83"/>
      <c r="I83"/>
      <c r="J83"/>
      <c r="K83"/>
      <c r="L83"/>
    </row>
    <row r="84" spans="1:12" ht="22.5" customHeight="1">
      <c r="A84"/>
      <c r="B84" s="108"/>
      <c r="C84" s="108"/>
      <c r="D84"/>
      <c r="E84"/>
      <c r="F84"/>
      <c r="G84"/>
      <c r="H84"/>
      <c r="I84"/>
      <c r="J84"/>
      <c r="K84"/>
      <c r="L84"/>
    </row>
    <row r="85" spans="1:12" ht="22.5" customHeight="1">
      <c r="A85"/>
      <c r="B85" s="108"/>
      <c r="C85" s="108"/>
      <c r="D85"/>
      <c r="E85"/>
      <c r="F85"/>
      <c r="G85"/>
      <c r="H85"/>
      <c r="I85"/>
      <c r="J85"/>
      <c r="K85"/>
      <c r="L85"/>
    </row>
    <row r="86" spans="1:12" ht="22.5" customHeight="1">
      <c r="A86"/>
      <c r="B86" s="108"/>
      <c r="C86" s="108"/>
      <c r="D86"/>
      <c r="E86"/>
      <c r="F86"/>
      <c r="G86"/>
      <c r="H86"/>
      <c r="I86"/>
      <c r="J86"/>
      <c r="K86"/>
      <c r="L86"/>
    </row>
    <row r="87" spans="1:12" ht="22.5" customHeight="1">
      <c r="A87" s="29"/>
      <c r="C87" s="6"/>
      <c r="D87"/>
      <c r="E87"/>
      <c r="F87"/>
      <c r="G87"/>
      <c r="H87"/>
      <c r="I87"/>
      <c r="J87"/>
      <c r="K87"/>
      <c r="L87"/>
    </row>
    <row r="88" spans="1:12" ht="22.5" customHeight="1">
      <c r="A88"/>
      <c r="B88" s="108"/>
      <c r="C88" s="108"/>
      <c r="D88"/>
      <c r="E88"/>
      <c r="F88"/>
      <c r="G88"/>
      <c r="H88"/>
      <c r="I88"/>
      <c r="J88"/>
      <c r="K88"/>
      <c r="L88"/>
    </row>
    <row r="89" spans="1:12" ht="22.5" customHeight="1">
      <c r="A89"/>
      <c r="B89" s="108"/>
      <c r="C89" s="108"/>
      <c r="D89"/>
      <c r="E89"/>
      <c r="F89"/>
      <c r="G89"/>
      <c r="H89"/>
      <c r="I89"/>
      <c r="J89"/>
      <c r="K89"/>
      <c r="L89"/>
    </row>
    <row r="90" spans="1:12" ht="22.5" customHeight="1">
      <c r="A90"/>
      <c r="B90" s="108"/>
      <c r="C90" s="108"/>
      <c r="D90"/>
      <c r="E90"/>
      <c r="F90"/>
      <c r="G90"/>
      <c r="H90"/>
      <c r="I90"/>
      <c r="J90"/>
      <c r="K90"/>
      <c r="L90"/>
    </row>
    <row r="91" spans="1:12" ht="22.5" customHeight="1">
      <c r="A91"/>
      <c r="B91" s="108"/>
      <c r="C91" s="108"/>
      <c r="D91"/>
      <c r="E91"/>
      <c r="F91"/>
      <c r="G91"/>
      <c r="H91"/>
      <c r="I91"/>
      <c r="J91"/>
      <c r="K91"/>
      <c r="L91"/>
    </row>
    <row r="92" spans="1:12" ht="22.5" customHeight="1">
      <c r="A92"/>
      <c r="B92" s="108"/>
      <c r="C92" s="108"/>
      <c r="D92"/>
      <c r="E92"/>
      <c r="F92"/>
      <c r="G92"/>
      <c r="H92"/>
      <c r="I92"/>
      <c r="J92"/>
      <c r="K92"/>
      <c r="L92"/>
    </row>
    <row r="93" spans="1:12" ht="22.5" customHeight="1">
      <c r="A93"/>
      <c r="B93" s="108"/>
      <c r="C93" s="108"/>
      <c r="D93"/>
      <c r="E93"/>
      <c r="F93"/>
      <c r="G93"/>
      <c r="H93"/>
      <c r="I93"/>
      <c r="J93"/>
      <c r="K93"/>
      <c r="L93"/>
    </row>
    <row r="94" spans="1:12" ht="22.5" customHeight="1">
      <c r="A94"/>
      <c r="B94" s="108"/>
      <c r="C94" s="108"/>
      <c r="D94"/>
      <c r="E94"/>
      <c r="F94"/>
      <c r="G94"/>
      <c r="H94"/>
      <c r="I94"/>
      <c r="J94"/>
      <c r="K94"/>
      <c r="L94"/>
    </row>
    <row r="95" spans="1:12" ht="22.5" customHeight="1">
      <c r="A95"/>
      <c r="B95" s="108"/>
      <c r="C95" s="108"/>
      <c r="D95"/>
      <c r="E95"/>
      <c r="F95"/>
      <c r="G95"/>
      <c r="H95"/>
      <c r="I95"/>
      <c r="J95"/>
      <c r="K95"/>
      <c r="L95"/>
    </row>
    <row r="96" spans="1:12" ht="22.5" customHeight="1">
      <c r="A96"/>
      <c r="B96" s="108"/>
      <c r="C96" s="108"/>
      <c r="D96"/>
      <c r="E96"/>
      <c r="F96"/>
      <c r="G96"/>
      <c r="H96"/>
      <c r="I96"/>
      <c r="J96"/>
      <c r="K96"/>
      <c r="L96"/>
    </row>
    <row r="97" spans="1:12" ht="22.5" customHeight="1">
      <c r="A97"/>
      <c r="B97" s="108"/>
      <c r="C97" s="108"/>
      <c r="D97"/>
      <c r="E97"/>
      <c r="F97"/>
      <c r="G97"/>
      <c r="H97"/>
      <c r="I97"/>
      <c r="J97"/>
      <c r="K97"/>
      <c r="L97"/>
    </row>
    <row r="98" spans="1:12" ht="22.5" customHeight="1">
      <c r="A98"/>
      <c r="B98" s="108"/>
      <c r="C98" s="108"/>
      <c r="D98"/>
      <c r="E98"/>
      <c r="F98"/>
      <c r="G98"/>
      <c r="H98"/>
      <c r="I98"/>
      <c r="J98"/>
      <c r="K98"/>
      <c r="L98"/>
    </row>
    <row r="99" spans="1:12" ht="22.5" customHeight="1">
      <c r="A99"/>
      <c r="B99" s="108"/>
      <c r="C99" s="108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 s="108"/>
      <c r="C100" s="108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 s="108"/>
      <c r="C101" s="108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 s="108"/>
      <c r="C102" s="108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 s="108"/>
      <c r="C103" s="108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 s="108"/>
      <c r="C104" s="108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 s="108"/>
      <c r="C105" s="108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 s="108"/>
      <c r="C106" s="108"/>
      <c r="D106"/>
      <c r="E106"/>
      <c r="F106"/>
      <c r="G106"/>
      <c r="H106"/>
      <c r="I106"/>
      <c r="J106"/>
      <c r="K106"/>
      <c r="L106"/>
    </row>
    <row r="107" spans="1:12" ht="22.5" customHeight="1">
      <c r="A107" s="29"/>
      <c r="C107" s="6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 s="108"/>
      <c r="C108" s="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 s="108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 s="108"/>
      <c r="C110" s="108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 s="108"/>
      <c r="C111" s="108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 s="108"/>
      <c r="C112" s="108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 s="108"/>
      <c r="C113" s="108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 s="108"/>
      <c r="C114" s="108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 s="108"/>
      <c r="C115" s="108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 s="108"/>
      <c r="C116" s="108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 s="108"/>
      <c r="C117" s="108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 s="108"/>
      <c r="C118" s="10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 s="108"/>
      <c r="C119" s="108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 s="108"/>
      <c r="C120" s="108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 s="108"/>
      <c r="C121" s="108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 s="108"/>
      <c r="C122" s="108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 s="108"/>
      <c r="C123" s="108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 s="108"/>
      <c r="C124" s="108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 s="108"/>
      <c r="C125" s="108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 s="108"/>
      <c r="C126" s="108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 s="108"/>
      <c r="C127" s="108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 s="108"/>
      <c r="C128" s="10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 s="108"/>
      <c r="C129" s="108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 s="108"/>
      <c r="C130" s="108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 s="108"/>
      <c r="C131" s="108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 s="108"/>
      <c r="C132" s="108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 s="108"/>
      <c r="C133" s="108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 s="108"/>
      <c r="C134" s="108"/>
      <c r="D134"/>
      <c r="E134"/>
      <c r="F134"/>
      <c r="G134"/>
      <c r="H134"/>
      <c r="I134"/>
      <c r="J134"/>
      <c r="K134"/>
      <c r="L134"/>
    </row>
    <row r="135" spans="1:12" ht="22.5" customHeight="1">
      <c r="A135" s="29"/>
      <c r="C135" s="6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 s="108"/>
      <c r="C136" s="108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 s="108"/>
      <c r="C137" s="108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 s="108"/>
      <c r="C138" s="10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 s="108"/>
      <c r="C139" s="108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 s="108"/>
      <c r="C140" s="108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 s="108"/>
      <c r="C141" s="108"/>
      <c r="D141"/>
      <c r="E141"/>
      <c r="F141"/>
      <c r="G141"/>
      <c r="H141"/>
      <c r="I141"/>
      <c r="J141"/>
      <c r="K141"/>
      <c r="L141"/>
    </row>
    <row r="142" spans="1:12" s="92" customFormat="1" ht="22.5" customHeight="1">
      <c r="B142" s="261"/>
      <c r="C142" s="261"/>
    </row>
    <row r="143" spans="1:12" s="92" customFormat="1" ht="22.5" customHeight="1">
      <c r="B143" s="261"/>
      <c r="C143" s="261"/>
    </row>
    <row r="144" spans="1:12" ht="22.5" customHeight="1">
      <c r="A144"/>
      <c r="B144" s="108"/>
      <c r="C144" s="108"/>
      <c r="D144"/>
      <c r="E144"/>
      <c r="F144"/>
      <c r="G144"/>
      <c r="H144"/>
      <c r="I144"/>
      <c r="J144"/>
      <c r="K144"/>
      <c r="L144"/>
    </row>
    <row r="145" spans="1:12" s="92" customFormat="1" ht="22.5" customHeight="1">
      <c r="B145" s="261"/>
      <c r="C145" s="261"/>
    </row>
    <row r="146" spans="1:12" s="233" customFormat="1" ht="22.5" customHeight="1">
      <c r="B146" s="262"/>
      <c r="C146" s="262"/>
    </row>
    <row r="147" spans="1:12" ht="22.5" customHeight="1">
      <c r="A147" s="29"/>
      <c r="C147" s="6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 s="108"/>
      <c r="C148" s="10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 s="108"/>
      <c r="C149" s="108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 s="108"/>
      <c r="C150" s="108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 s="108"/>
      <c r="C151" s="108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 s="108"/>
      <c r="C152" s="108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 s="108"/>
      <c r="C153" s="108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 s="108"/>
      <c r="C154" s="108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 s="108"/>
      <c r="C155" s="108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 s="108"/>
      <c r="C156" s="108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 s="108"/>
      <c r="C157" s="108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 s="108"/>
      <c r="C158" s="108"/>
      <c r="D158"/>
      <c r="E158"/>
      <c r="F158"/>
      <c r="G158"/>
      <c r="H158"/>
      <c r="I158"/>
      <c r="J158"/>
      <c r="K158"/>
      <c r="L158"/>
    </row>
    <row r="159" spans="1:12" ht="22.5" customHeight="1">
      <c r="A159" s="29"/>
      <c r="C159" s="6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 s="108"/>
      <c r="C160" s="108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 s="108"/>
      <c r="C161" s="108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 s="108"/>
      <c r="C162" s="108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 s="108"/>
      <c r="C163" s="108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 s="108"/>
      <c r="C164" s="108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 s="108"/>
      <c r="C165" s="108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 s="108"/>
      <c r="C166" s="108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 s="108"/>
      <c r="C167" s="108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 s="108"/>
      <c r="C168" s="10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 s="108"/>
      <c r="C169" s="108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 s="108"/>
      <c r="C170" s="108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 s="108"/>
      <c r="C171" s="108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 s="108"/>
      <c r="C172" s="108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 s="108"/>
      <c r="C173" s="108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 s="108"/>
      <c r="C174" s="108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 s="108"/>
      <c r="C175" s="108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 s="108"/>
      <c r="C176" s="108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 s="108"/>
      <c r="C177" s="108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 s="108"/>
      <c r="C178" s="10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 s="108"/>
      <c r="C179" s="108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 s="108"/>
      <c r="C180" s="108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 s="108"/>
      <c r="C181" s="108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 s="108"/>
      <c r="C182" s="108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 s="108"/>
      <c r="C183" s="108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 s="108"/>
      <c r="C184" s="108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 s="108"/>
      <c r="C185" s="108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 s="108"/>
      <c r="C186" s="108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 s="108"/>
      <c r="C187" s="108"/>
      <c r="D187"/>
      <c r="E187"/>
      <c r="F187"/>
      <c r="G187"/>
      <c r="H187"/>
      <c r="I187"/>
      <c r="J187"/>
      <c r="K187"/>
      <c r="L187"/>
    </row>
    <row r="188" spans="1:12" ht="22.5" customHeight="1">
      <c r="A188" s="29"/>
      <c r="C188" s="6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 s="108"/>
      <c r="C189" s="108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 s="108"/>
      <c r="C190" s="108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 s="108"/>
      <c r="C191" s="108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 s="108"/>
      <c r="C192" s="108"/>
      <c r="D192"/>
      <c r="E192"/>
      <c r="F192"/>
      <c r="G192"/>
      <c r="H192"/>
      <c r="I192"/>
      <c r="J192"/>
      <c r="K192"/>
      <c r="L192"/>
    </row>
    <row r="193" spans="1:12" s="234" customFormat="1" ht="22.5" customHeight="1">
      <c r="B193" s="263"/>
      <c r="C193" s="263"/>
    </row>
    <row r="194" spans="1:12" s="234" customFormat="1" ht="22.5" customHeight="1">
      <c r="B194" s="263"/>
      <c r="C194" s="263"/>
    </row>
    <row r="195" spans="1:12" s="234" customFormat="1" ht="22.5" customHeight="1">
      <c r="B195" s="263"/>
      <c r="C195" s="263"/>
    </row>
    <row r="196" spans="1:12" ht="22.5" customHeight="1">
      <c r="A196"/>
      <c r="B196" s="108"/>
      <c r="C196" s="108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 s="108"/>
      <c r="C197" s="108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 s="108"/>
      <c r="C198" s="10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 s="108"/>
      <c r="C199" s="108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 s="108"/>
      <c r="C200" s="108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 s="108"/>
      <c r="C201" s="108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 s="108"/>
      <c r="C202" s="108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 s="108"/>
      <c r="C203" s="108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 s="108"/>
      <c r="C204" s="108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 s="108"/>
      <c r="C205" s="108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 s="108"/>
      <c r="C206" s="108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 s="108"/>
      <c r="C207" s="108"/>
      <c r="D207"/>
      <c r="E207"/>
      <c r="F207"/>
      <c r="G207"/>
      <c r="H207"/>
      <c r="I207"/>
      <c r="J207"/>
      <c r="K207"/>
      <c r="L207"/>
    </row>
    <row r="208" spans="1:12" ht="22.5" customHeight="1">
      <c r="A208" s="29"/>
      <c r="C208" s="6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 s="108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 s="108"/>
      <c r="C210" s="108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 s="108"/>
      <c r="C211" s="108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 s="108"/>
      <c r="C212" s="108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 s="108"/>
      <c r="C213" s="108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 s="108"/>
      <c r="C214" s="108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 s="108"/>
      <c r="C215" s="108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 s="108"/>
      <c r="C216" s="108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 s="108"/>
      <c r="C217" s="108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 s="108"/>
      <c r="C218" s="10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 s="108"/>
      <c r="C219" s="108"/>
      <c r="D219"/>
      <c r="E219"/>
      <c r="F219"/>
      <c r="G219"/>
      <c r="H219"/>
      <c r="I219"/>
      <c r="J219"/>
      <c r="K219"/>
      <c r="L219"/>
    </row>
    <row r="220" spans="1:12" ht="22.5" customHeight="1">
      <c r="A220" s="29"/>
      <c r="C220" s="6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 s="108"/>
      <c r="C221" s="108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 s="108"/>
      <c r="C222" s="108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 s="108"/>
      <c r="C223" s="108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 s="108"/>
      <c r="C224" s="108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 s="108"/>
      <c r="C225" s="108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 s="108"/>
      <c r="C226" s="108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 s="108"/>
      <c r="C227" s="108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 s="108"/>
      <c r="C228" s="10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 s="108"/>
      <c r="C229" s="108"/>
      <c r="D229"/>
      <c r="E229"/>
      <c r="F229"/>
      <c r="G229"/>
      <c r="H229"/>
      <c r="I229"/>
      <c r="J229"/>
      <c r="K229"/>
      <c r="L229"/>
    </row>
    <row r="230" spans="1:12" s="92" customFormat="1" ht="22.5" customHeight="1">
      <c r="B230" s="261"/>
      <c r="C230" s="261"/>
    </row>
    <row r="231" spans="1:12" ht="22.5" customHeight="1">
      <c r="A231"/>
      <c r="B231" s="108"/>
      <c r="C231" s="108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 s="108"/>
      <c r="C232" s="108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 s="108"/>
      <c r="C233" s="108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 s="108"/>
      <c r="C234" s="108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 s="108"/>
      <c r="C235" s="108"/>
      <c r="D235"/>
      <c r="E235"/>
      <c r="F235"/>
      <c r="G235"/>
      <c r="H235"/>
      <c r="I235"/>
      <c r="J235"/>
      <c r="K235"/>
      <c r="L235"/>
    </row>
    <row r="236" spans="1:12" ht="22.5" customHeight="1">
      <c r="A236" s="29"/>
      <c r="C236" s="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 s="108"/>
      <c r="C237" s="108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 s="108"/>
      <c r="C238" s="108"/>
      <c r="D238"/>
      <c r="E238"/>
      <c r="F238"/>
      <c r="G238"/>
      <c r="H238"/>
      <c r="I238"/>
      <c r="J238"/>
      <c r="K238"/>
      <c r="L238"/>
    </row>
    <row r="239" spans="1:12" s="92" customFormat="1" ht="22.5" customHeight="1">
      <c r="B239" s="261"/>
      <c r="C239" s="261"/>
    </row>
    <row r="240" spans="1:12" ht="22.5" customHeight="1">
      <c r="A240"/>
      <c r="B240" s="108"/>
      <c r="C240" s="108"/>
      <c r="D240"/>
      <c r="E240"/>
      <c r="F240"/>
      <c r="G240"/>
      <c r="H240"/>
      <c r="I240"/>
      <c r="J240"/>
      <c r="K240"/>
      <c r="L240"/>
    </row>
    <row r="241" spans="1:12" s="92" customFormat="1" ht="22.5" customHeight="1">
      <c r="B241" s="261"/>
      <c r="C241" s="261"/>
    </row>
    <row r="242" spans="1:12" s="92" customFormat="1" ht="22.5" customHeight="1">
      <c r="B242" s="261"/>
      <c r="C242" s="261"/>
    </row>
    <row r="243" spans="1:12" ht="22.5" customHeight="1">
      <c r="A243"/>
      <c r="B243" s="108"/>
      <c r="C243" s="108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 s="108"/>
      <c r="C244" s="108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 s="108"/>
      <c r="C245" s="108"/>
      <c r="D245"/>
      <c r="E245"/>
      <c r="F245"/>
      <c r="G245"/>
      <c r="H245"/>
      <c r="I245"/>
      <c r="J245"/>
      <c r="K245"/>
      <c r="L245"/>
    </row>
    <row r="246" spans="1:12" ht="22.5" customHeight="1">
      <c r="A246" s="29"/>
      <c r="C246" s="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 s="108"/>
      <c r="C247" s="108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 s="108"/>
      <c r="C248" s="10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 s="108"/>
      <c r="C249" s="108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 s="108"/>
      <c r="C250" s="108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 s="108"/>
      <c r="C251" s="108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 s="108"/>
      <c r="C252" s="108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 s="108"/>
      <c r="C253" s="108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 s="108"/>
      <c r="C254" s="108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 s="108"/>
      <c r="C255" s="108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 s="108"/>
      <c r="C256" s="108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 s="108"/>
      <c r="C257" s="108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 s="108"/>
      <c r="C258" s="10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 s="108"/>
      <c r="C259" s="108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 s="108"/>
      <c r="C260" s="108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 s="108"/>
      <c r="C261" s="108"/>
      <c r="D261"/>
      <c r="E261"/>
      <c r="F261"/>
      <c r="G261"/>
      <c r="H261"/>
      <c r="I261"/>
      <c r="J261"/>
      <c r="K261"/>
      <c r="L261"/>
    </row>
    <row r="262" spans="1:12" ht="22.5" customHeight="1">
      <c r="A262" s="29"/>
      <c r="C262" s="6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 s="108"/>
      <c r="C263" s="108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 s="108"/>
      <c r="C264" s="108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 s="108"/>
      <c r="C265" s="108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 s="108"/>
      <c r="C266" s="108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 s="108"/>
      <c r="C267" s="108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 s="108"/>
      <c r="C268" s="10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 s="108"/>
      <c r="C269" s="108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 s="108"/>
      <c r="C270" s="108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 s="108"/>
      <c r="C271" s="108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 s="108"/>
      <c r="C272" s="108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 s="108"/>
      <c r="C273" s="108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 s="108"/>
      <c r="C274" s="108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 s="108"/>
      <c r="C275" s="108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 s="108"/>
      <c r="C276" s="108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 s="108"/>
      <c r="C277" s="108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 s="108"/>
      <c r="C278" s="10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 s="108"/>
      <c r="C279" s="108"/>
      <c r="D279"/>
      <c r="E279"/>
      <c r="F279"/>
      <c r="G279"/>
      <c r="H279"/>
      <c r="I279"/>
      <c r="J279"/>
      <c r="K279"/>
      <c r="L279"/>
    </row>
    <row r="280" spans="1:12" ht="22.5" customHeight="1">
      <c r="A280" s="29"/>
      <c r="C280" s="6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 s="108"/>
      <c r="C281" s="108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 s="108"/>
      <c r="C282" s="108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 s="108"/>
      <c r="C283" s="108"/>
      <c r="D283"/>
      <c r="E283"/>
      <c r="F283"/>
      <c r="G283"/>
      <c r="H283"/>
      <c r="I283"/>
      <c r="J283"/>
      <c r="K283"/>
      <c r="L283"/>
    </row>
    <row r="284" spans="1:12" ht="22.5" customHeight="1">
      <c r="A284" s="29"/>
      <c r="C284" s="6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 s="108"/>
      <c r="C285" s="108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 s="108"/>
      <c r="C286" s="108"/>
      <c r="D286"/>
      <c r="E286"/>
      <c r="F286"/>
      <c r="G286"/>
      <c r="H286"/>
      <c r="I286"/>
      <c r="J286"/>
      <c r="K286"/>
      <c r="L286"/>
    </row>
    <row r="287" spans="1:12" ht="21" customHeight="1">
      <c r="A287"/>
      <c r="B287" s="108"/>
      <c r="C287" s="108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 s="108"/>
      <c r="C288" s="10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 s="108"/>
      <c r="C289" s="108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 s="108"/>
      <c r="C290" s="108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 s="108"/>
      <c r="C291" s="108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 s="108"/>
      <c r="C292" s="108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 s="108"/>
      <c r="C293" s="108"/>
      <c r="D293"/>
      <c r="E293"/>
      <c r="F293"/>
      <c r="G293"/>
      <c r="H293"/>
      <c r="I293"/>
      <c r="J293"/>
      <c r="K293"/>
      <c r="L293"/>
    </row>
    <row r="294" spans="1:12" ht="22.5" customHeight="1">
      <c r="A294" s="29"/>
      <c r="C294" s="6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 s="108"/>
      <c r="C295" s="108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 s="108"/>
      <c r="C296" s="108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 s="108"/>
      <c r="C297" s="108"/>
      <c r="D297"/>
      <c r="E297"/>
      <c r="F297"/>
      <c r="G297"/>
      <c r="H297"/>
      <c r="I297"/>
      <c r="J297"/>
      <c r="K297"/>
      <c r="L297"/>
    </row>
    <row r="298" spans="1:12" ht="22.5" customHeight="1">
      <c r="A298" s="29"/>
      <c r="C298" s="6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 s="108"/>
      <c r="C299" s="108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 s="108"/>
      <c r="C300" s="108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 s="108"/>
      <c r="C301" s="108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 s="108"/>
      <c r="C302" s="108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 s="108"/>
      <c r="C303" s="108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 s="108"/>
      <c r="C304" s="108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 s="108"/>
      <c r="C305" s="108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 s="108"/>
      <c r="C306" s="108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 s="108"/>
      <c r="C307" s="108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 s="108"/>
      <c r="C308" s="1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 s="108"/>
      <c r="C309" s="108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 s="108"/>
      <c r="C310" s="108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 s="108"/>
      <c r="C311" s="108"/>
      <c r="D311"/>
      <c r="E311"/>
      <c r="F311"/>
      <c r="G311"/>
      <c r="H311"/>
      <c r="I311"/>
      <c r="J311"/>
      <c r="K311"/>
      <c r="L311"/>
    </row>
    <row r="312" spans="1:12" ht="22.5" customHeight="1">
      <c r="A312" s="29"/>
      <c r="C312" s="6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 s="108"/>
      <c r="C313" s="108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 s="108"/>
      <c r="C314" s="108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 s="108"/>
      <c r="C315" s="108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 s="108"/>
      <c r="C316" s="108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 s="108"/>
      <c r="C317" s="108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 s="108"/>
      <c r="C318" s="10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 s="108"/>
      <c r="C319" s="108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 s="108"/>
      <c r="C320" s="108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 s="108"/>
      <c r="C321" s="108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 s="108"/>
      <c r="C322" s="108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 s="108"/>
      <c r="C323" s="108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 s="108"/>
      <c r="C324" s="108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 s="108"/>
      <c r="C325" s="108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 s="108"/>
      <c r="C326" s="108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 s="108"/>
      <c r="C327" s="108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 s="108"/>
      <c r="C328" s="108"/>
      <c r="D328"/>
      <c r="E328"/>
      <c r="F328"/>
      <c r="G328"/>
      <c r="H328"/>
      <c r="I328"/>
      <c r="J328"/>
      <c r="K328"/>
      <c r="L328"/>
    </row>
    <row r="329" spans="1:12" ht="22.5" customHeight="1"/>
    <row r="330" spans="1:12" ht="22.5" customHeight="1"/>
    <row r="331" spans="1:12" ht="22.5" customHeight="1"/>
    <row r="332" spans="1:12" ht="22.5" customHeight="1"/>
    <row r="333" spans="1:12" ht="22.5" customHeight="1"/>
    <row r="334" spans="1:12" ht="22.5" customHeight="1"/>
    <row r="335" spans="1:12" ht="22.5" customHeight="1"/>
    <row r="336" spans="1:12" ht="22.5" customHeight="1"/>
    <row r="337" spans="14:18" ht="22.5" customHeight="1"/>
    <row r="338" spans="14:18" ht="22.5" customHeight="1"/>
    <row r="339" spans="14:18" ht="22.5" customHeight="1">
      <c r="N339" s="1"/>
      <c r="O339" s="1"/>
      <c r="P339" s="29"/>
      <c r="Q339" s="10"/>
      <c r="R339" s="11"/>
    </row>
    <row r="340" spans="14:18" ht="22.5" customHeight="1"/>
    <row r="341" spans="14:18" ht="22.5" customHeight="1"/>
    <row r="342" spans="14:18" ht="22.5" customHeight="1"/>
    <row r="343" spans="14:18" ht="22.5" customHeight="1"/>
    <row r="344" spans="14:18" ht="22.5" customHeight="1"/>
    <row r="345" spans="14:18" ht="22.5" customHeight="1"/>
    <row r="346" spans="14:18" ht="22.5" customHeight="1"/>
    <row r="347" spans="14:18" ht="22.5" customHeight="1"/>
    <row r="348" spans="14:18" ht="22.5" customHeight="1">
      <c r="N348" s="1"/>
      <c r="O348" s="1"/>
      <c r="P348" s="29"/>
      <c r="Q348" s="10"/>
      <c r="R348" s="11"/>
    </row>
    <row r="349" spans="14:18" ht="22.5" customHeight="1"/>
    <row r="350" spans="14:18" ht="22.5" customHeight="1"/>
    <row r="351" spans="14:18" ht="22.5" customHeight="1"/>
    <row r="352" spans="14:18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spans="14:18" ht="22.5" customHeight="1">
      <c r="N369" s="1"/>
      <c r="O369" s="1"/>
      <c r="P369" s="29"/>
      <c r="Q369" s="10"/>
      <c r="R369" s="11"/>
    </row>
    <row r="370" spans="14:18" ht="22.5" customHeight="1"/>
    <row r="371" spans="14:18" ht="22.5" customHeight="1"/>
    <row r="372" spans="14:18" ht="22.5" customHeight="1"/>
    <row r="373" spans="14:18" ht="22.5" customHeight="1"/>
    <row r="374" spans="14:18" ht="22.5" customHeight="1"/>
    <row r="375" spans="14:18" ht="22.5" customHeight="1"/>
    <row r="376" spans="14:18" ht="22.5" customHeight="1"/>
    <row r="377" spans="14:18" ht="22.5" customHeight="1"/>
    <row r="378" spans="14:18" ht="22.5" customHeight="1"/>
    <row r="379" spans="14:18" ht="22.5" customHeight="1"/>
    <row r="380" spans="14:18" ht="22.5" customHeight="1"/>
    <row r="381" spans="14:18" ht="22.5" customHeight="1"/>
    <row r="382" spans="14:18" ht="22.5" customHeight="1">
      <c r="N382" s="1"/>
      <c r="O382" s="1"/>
      <c r="P382" s="29"/>
      <c r="Q382" s="10"/>
      <c r="R382" s="11"/>
    </row>
    <row r="383" spans="14:18" ht="22.5" customHeight="1"/>
    <row r="384" spans="14:18" ht="22.5" customHeight="1"/>
    <row r="385" spans="14:18" ht="22.5" customHeight="1"/>
    <row r="386" spans="14:18" ht="22.5" customHeight="1"/>
    <row r="387" spans="14:18" ht="22.5" customHeight="1"/>
    <row r="388" spans="14:18" ht="22.5" customHeight="1"/>
    <row r="389" spans="14:18" ht="22.5" customHeight="1"/>
    <row r="390" spans="14:18" ht="22.5" customHeight="1"/>
    <row r="391" spans="14:18" ht="22.5" customHeight="1">
      <c r="N391" s="1"/>
      <c r="O391" s="1"/>
      <c r="P391" s="29"/>
      <c r="Q391" s="10"/>
      <c r="R391" s="11"/>
    </row>
    <row r="392" spans="14:18" ht="22.5" customHeight="1"/>
    <row r="393" spans="14:18" ht="22.5" customHeight="1"/>
    <row r="394" spans="14:18" ht="22.5" customHeight="1"/>
    <row r="395" spans="14:18" ht="22.5" customHeight="1"/>
    <row r="396" spans="14:18" ht="22.5" customHeight="1"/>
    <row r="397" spans="14:18" ht="22.5" customHeight="1"/>
    <row r="398" spans="14:18" ht="22.5" customHeight="1"/>
    <row r="399" spans="14:18" ht="22.5" customHeight="1"/>
    <row r="400" spans="14:18" ht="22.5" customHeight="1"/>
    <row r="401" spans="14:18" ht="22.5" customHeight="1"/>
    <row r="402" spans="14:18" ht="22.5" customHeight="1"/>
    <row r="403" spans="14:18" ht="22.5" customHeight="1"/>
    <row r="404" spans="14:18" ht="22.5" customHeight="1">
      <c r="N404" s="1"/>
      <c r="O404" s="1"/>
      <c r="P404" s="29"/>
      <c r="Q404" s="10"/>
      <c r="R404" s="11"/>
    </row>
    <row r="405" spans="14:18" ht="22.5" customHeight="1"/>
    <row r="406" spans="14:18" ht="22.5" customHeight="1"/>
    <row r="407" spans="14:18" ht="22.5" customHeight="1">
      <c r="N407" s="1"/>
      <c r="O407" s="1"/>
      <c r="P407" s="29"/>
      <c r="Q407" s="10"/>
      <c r="R407" s="11"/>
    </row>
    <row r="408" spans="14:18" ht="22.5" customHeight="1"/>
    <row r="409" spans="14:18" ht="22.5" customHeight="1"/>
    <row r="410" spans="14:18" ht="22.5" customHeight="1"/>
    <row r="411" spans="14:18" ht="22.5" customHeight="1">
      <c r="N411" s="1"/>
      <c r="O411" s="1"/>
      <c r="P411" s="29"/>
      <c r="Q411" s="10"/>
      <c r="R411" s="11"/>
    </row>
    <row r="412" spans="14:18" ht="22.5" customHeight="1"/>
    <row r="413" spans="14:18" ht="22.5" customHeight="1"/>
    <row r="414" spans="14:18" ht="22.5" customHeight="1">
      <c r="N414" s="1"/>
      <c r="O414" s="1"/>
      <c r="P414" s="29"/>
      <c r="Q414" s="10"/>
      <c r="R414" s="11"/>
    </row>
    <row r="415" spans="14:18" ht="22.5" customHeight="1"/>
    <row r="416" spans="14:18" ht="22.5" customHeight="1"/>
    <row r="417" spans="14:18" ht="22.5" customHeight="1"/>
    <row r="418" spans="14:18" ht="22.5" customHeight="1"/>
    <row r="419" spans="14:18" ht="22.5" customHeight="1"/>
    <row r="420" spans="14:18" ht="22.5" customHeight="1">
      <c r="N420" s="1"/>
      <c r="O420" s="1"/>
      <c r="P420" s="29"/>
      <c r="Q420" s="10"/>
      <c r="R420" s="11"/>
    </row>
    <row r="421" spans="14:18" ht="22.5" customHeight="1"/>
    <row r="422" spans="14:18" ht="22.5" customHeight="1"/>
    <row r="423" spans="14:18" ht="22.5" customHeight="1"/>
    <row r="424" spans="14:18" ht="22.5" customHeight="1"/>
    <row r="425" spans="14:18" ht="22.5" customHeight="1"/>
    <row r="426" spans="14:18" ht="22.5" customHeight="1"/>
    <row r="427" spans="14:18" ht="22.5" customHeight="1"/>
    <row r="428" spans="14:18" ht="22.5" customHeight="1"/>
    <row r="429" spans="14:18" ht="22.5" customHeight="1">
      <c r="N429" s="1"/>
      <c r="O429" s="1"/>
      <c r="P429" s="29"/>
      <c r="Q429" s="10"/>
      <c r="R429" s="11"/>
    </row>
    <row r="430" spans="14:18" ht="22.5" customHeight="1"/>
    <row r="431" spans="14:18" ht="22.5" customHeight="1"/>
    <row r="432" spans="14:18" ht="22.5" customHeight="1"/>
    <row r="433" spans="14:18" ht="22.5" customHeight="1"/>
    <row r="434" spans="14:18" ht="22.5" customHeight="1"/>
    <row r="435" spans="14:18" ht="22.5" customHeight="1"/>
    <row r="436" spans="14:18" ht="22.5" customHeight="1"/>
    <row r="437" spans="14:18" ht="22.5" customHeight="1"/>
    <row r="438" spans="14:18" ht="22.5" customHeight="1"/>
    <row r="439" spans="14:18" ht="22.5" customHeight="1">
      <c r="N439" s="1"/>
      <c r="O439" s="1"/>
      <c r="P439" s="29"/>
      <c r="Q439" s="10"/>
      <c r="R439" s="11"/>
    </row>
    <row r="440" spans="14:18" ht="22.5" customHeight="1"/>
    <row r="441" spans="14:18" ht="22.5" customHeight="1"/>
    <row r="442" spans="14:18" ht="22.5" customHeight="1"/>
    <row r="443" spans="14:18" ht="22.5" customHeight="1"/>
    <row r="444" spans="14:18" ht="22.5" customHeight="1"/>
    <row r="445" spans="14:18" ht="22.5" customHeight="1"/>
    <row r="446" spans="14:18" ht="22.5" customHeight="1"/>
    <row r="447" spans="14:18" ht="22.5" customHeight="1"/>
    <row r="448" spans="14:18" ht="22.5" customHeight="1"/>
    <row r="449" spans="14:18" ht="22.5" customHeight="1"/>
    <row r="450" spans="14:18" ht="22.5" customHeight="1"/>
    <row r="451" spans="14:18" ht="22.5" customHeight="1"/>
    <row r="452" spans="14:18" ht="22.5" customHeight="1"/>
    <row r="453" spans="14:18" ht="22.5" customHeight="1"/>
    <row r="454" spans="14:18" ht="22.5" customHeight="1"/>
    <row r="455" spans="14:18" ht="22.5" customHeight="1"/>
    <row r="456" spans="14:18" ht="22.5" customHeight="1">
      <c r="N456" s="1"/>
      <c r="O456" s="1"/>
      <c r="P456" s="29"/>
      <c r="Q456" s="10"/>
      <c r="R456" s="11"/>
    </row>
    <row r="457" spans="14:18" ht="22.5" customHeight="1"/>
    <row r="458" spans="14:18" ht="22.5" customHeight="1"/>
    <row r="459" spans="14:18" ht="22.5" customHeight="1"/>
    <row r="460" spans="14:18" ht="22.5" customHeight="1">
      <c r="N460" s="1"/>
      <c r="O460" s="1"/>
      <c r="P460" s="29"/>
      <c r="Q460" s="10"/>
      <c r="R460" s="11"/>
    </row>
    <row r="461" spans="14:18" ht="22.5" customHeight="1"/>
    <row r="462" spans="14:18" ht="22.5" customHeight="1"/>
    <row r="463" spans="14:18" ht="22.5" customHeight="1"/>
    <row r="464" spans="14:18" ht="22.5" customHeight="1">
      <c r="N464" s="1"/>
      <c r="O464" s="1"/>
      <c r="P464" s="29"/>
      <c r="Q464" s="10"/>
      <c r="R464" s="11"/>
    </row>
  </sheetData>
  <mergeCells count="11">
    <mergeCell ref="A1:L1"/>
    <mergeCell ref="D15:E15"/>
    <mergeCell ref="D16:E16"/>
    <mergeCell ref="D17:E17"/>
    <mergeCell ref="D18:E18"/>
    <mergeCell ref="D19:E19"/>
    <mergeCell ref="A3:A4"/>
    <mergeCell ref="A5:A6"/>
    <mergeCell ref="A7:A8"/>
    <mergeCell ref="A9:A13"/>
    <mergeCell ref="B15:B19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7"/>
  <sheetViews>
    <sheetView topLeftCell="B1" workbookViewId="0">
      <selection activeCell="L3" sqref="J3:J25 L3:L25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2.375" style="1" customWidth="1"/>
    <col min="6" max="6" width="12.625" style="1" hidden="1" customWidth="1"/>
    <col min="7" max="7" width="8.375" style="1" customWidth="1"/>
    <col min="8" max="8" width="9.375" style="1" customWidth="1"/>
    <col min="9" max="9" width="9.5" style="1" customWidth="1"/>
    <col min="10" max="10" width="12.375" style="1" customWidth="1"/>
    <col min="11" max="11" width="10.125" style="3" customWidth="1"/>
    <col min="12" max="12" width="42.125" style="4" customWidth="1"/>
  </cols>
  <sheetData>
    <row r="1" spans="1:12" ht="33.6" customHeight="1">
      <c r="A1" s="648" t="s">
        <v>3080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1583</v>
      </c>
      <c r="G2" s="134" t="s">
        <v>10</v>
      </c>
      <c r="H2" s="134" t="s">
        <v>1584</v>
      </c>
      <c r="I2" s="134" t="s">
        <v>3060</v>
      </c>
      <c r="J2" s="24" t="s">
        <v>3061</v>
      </c>
      <c r="K2" s="142" t="s">
        <v>3062</v>
      </c>
      <c r="L2" s="142" t="s">
        <v>13</v>
      </c>
    </row>
    <row r="3" spans="1:12" ht="22.5" customHeight="1">
      <c r="A3" s="642" t="s">
        <v>2021</v>
      </c>
      <c r="B3" s="122">
        <v>1</v>
      </c>
      <c r="C3" s="122" t="s">
        <v>2022</v>
      </c>
      <c r="D3" s="122" t="s">
        <v>2023</v>
      </c>
      <c r="E3" s="123" t="s">
        <v>3081</v>
      </c>
      <c r="F3" s="52"/>
      <c r="G3" s="52">
        <v>420</v>
      </c>
      <c r="H3" s="52">
        <v>300</v>
      </c>
      <c r="I3" s="52">
        <v>200</v>
      </c>
      <c r="J3" s="52">
        <f t="shared" ref="J3" si="0">AVERAGE(H3:I3)</f>
        <v>250</v>
      </c>
      <c r="K3" s="52">
        <v>15</v>
      </c>
      <c r="L3" s="51" t="s">
        <v>195</v>
      </c>
    </row>
    <row r="4" spans="1:12" ht="22.5" customHeight="1">
      <c r="A4" s="642"/>
      <c r="B4" s="124">
        <v>2</v>
      </c>
      <c r="C4" s="125" t="s">
        <v>2026</v>
      </c>
      <c r="D4" s="122" t="s">
        <v>2023</v>
      </c>
      <c r="E4" s="123" t="s">
        <v>3081</v>
      </c>
      <c r="F4" s="52"/>
      <c r="G4" s="52">
        <v>99</v>
      </c>
      <c r="H4" s="52">
        <v>100</v>
      </c>
      <c r="I4" s="52">
        <v>100</v>
      </c>
      <c r="J4" s="52">
        <f t="shared" ref="J4" si="1">AVERAGE(H4:I4)</f>
        <v>100</v>
      </c>
      <c r="K4" s="52">
        <v>15</v>
      </c>
      <c r="L4" s="51" t="s">
        <v>1596</v>
      </c>
    </row>
    <row r="5" spans="1:12" ht="22.5" customHeight="1">
      <c r="A5" s="642"/>
      <c r="B5" s="122">
        <v>4</v>
      </c>
      <c r="C5" s="125" t="s">
        <v>2028</v>
      </c>
      <c r="D5" s="122" t="s">
        <v>2023</v>
      </c>
      <c r="E5" s="123" t="s">
        <v>3081</v>
      </c>
      <c r="F5" s="8"/>
      <c r="G5" s="8">
        <v>0</v>
      </c>
      <c r="H5" s="8"/>
      <c r="I5" s="160"/>
      <c r="J5" s="168" t="s">
        <v>1232</v>
      </c>
      <c r="K5" s="8">
        <v>15</v>
      </c>
      <c r="L5" s="5" t="s">
        <v>2029</v>
      </c>
    </row>
    <row r="6" spans="1:12" ht="22.5" customHeight="1">
      <c r="A6" s="642"/>
      <c r="B6" s="122">
        <v>4</v>
      </c>
      <c r="C6" s="125" t="s">
        <v>2030</v>
      </c>
      <c r="D6" s="122" t="s">
        <v>2023</v>
      </c>
      <c r="E6" s="123" t="s">
        <v>3081</v>
      </c>
      <c r="F6" s="52"/>
      <c r="G6" s="52">
        <v>216</v>
      </c>
      <c r="H6" s="52">
        <v>150</v>
      </c>
      <c r="I6" s="52">
        <v>200</v>
      </c>
      <c r="J6" s="52">
        <f>AVERAGE(H6:I6)</f>
        <v>175</v>
      </c>
      <c r="K6" s="52">
        <v>18</v>
      </c>
      <c r="L6" s="51" t="s">
        <v>1606</v>
      </c>
    </row>
    <row r="7" spans="1:12" ht="22.5" customHeight="1">
      <c r="A7" s="642"/>
      <c r="B7" s="122">
        <v>3</v>
      </c>
      <c r="C7" s="125" t="s">
        <v>2032</v>
      </c>
      <c r="D7" s="122" t="s">
        <v>2023</v>
      </c>
      <c r="E7" s="123" t="s">
        <v>3081</v>
      </c>
      <c r="F7" s="52"/>
      <c r="G7" s="52">
        <v>486</v>
      </c>
      <c r="H7" s="52">
        <v>300</v>
      </c>
      <c r="I7" s="52">
        <v>300</v>
      </c>
      <c r="J7" s="52">
        <f>AVERAGE(H7:I7)</f>
        <v>300</v>
      </c>
      <c r="K7" s="52">
        <v>18</v>
      </c>
      <c r="L7" s="51" t="s">
        <v>129</v>
      </c>
    </row>
    <row r="8" spans="1:12" ht="22.5" customHeight="1">
      <c r="A8" s="642"/>
      <c r="B8" s="122">
        <v>3</v>
      </c>
      <c r="C8" s="125" t="s">
        <v>2035</v>
      </c>
      <c r="D8" s="122" t="s">
        <v>2023</v>
      </c>
      <c r="E8" s="123" t="s">
        <v>3081</v>
      </c>
      <c r="F8" s="8"/>
      <c r="G8" s="8">
        <v>150</v>
      </c>
      <c r="H8" s="8"/>
      <c r="I8" s="160"/>
      <c r="J8" s="168" t="s">
        <v>1232</v>
      </c>
      <c r="K8" s="8">
        <v>19</v>
      </c>
      <c r="L8" s="5" t="s">
        <v>2036</v>
      </c>
    </row>
    <row r="9" spans="1:12" ht="22.5" customHeight="1">
      <c r="A9" s="642" t="s">
        <v>2037</v>
      </c>
      <c r="B9" s="255">
        <v>3</v>
      </c>
      <c r="C9" s="122" t="s">
        <v>2038</v>
      </c>
      <c r="D9" s="122" t="s">
        <v>2039</v>
      </c>
      <c r="E9" s="123">
        <v>18210511980</v>
      </c>
      <c r="F9" s="52"/>
      <c r="G9" s="52">
        <v>900</v>
      </c>
      <c r="H9" s="52">
        <v>600</v>
      </c>
      <c r="I9" s="52">
        <v>300</v>
      </c>
      <c r="J9" s="52">
        <f t="shared" ref="J9:J13" si="2">AVERAGE(H9:I9)</f>
        <v>450</v>
      </c>
      <c r="K9" s="52">
        <v>22</v>
      </c>
      <c r="L9" s="51" t="s">
        <v>1606</v>
      </c>
    </row>
    <row r="10" spans="1:12" ht="22.5" customHeight="1">
      <c r="A10" s="642"/>
      <c r="B10" s="255">
        <v>3</v>
      </c>
      <c r="C10" s="125" t="s">
        <v>2041</v>
      </c>
      <c r="D10" s="122" t="s">
        <v>2042</v>
      </c>
      <c r="E10" s="123">
        <v>18210929766</v>
      </c>
      <c r="F10" s="52"/>
      <c r="G10" s="52">
        <v>300</v>
      </c>
      <c r="H10" s="52">
        <v>200</v>
      </c>
      <c r="I10" s="52">
        <v>200</v>
      </c>
      <c r="J10" s="52">
        <f t="shared" si="2"/>
        <v>200</v>
      </c>
      <c r="K10" s="52">
        <v>13</v>
      </c>
      <c r="L10" s="51" t="s">
        <v>1606</v>
      </c>
    </row>
    <row r="11" spans="1:12" ht="22.5" customHeight="1">
      <c r="A11" s="642"/>
      <c r="B11" s="122">
        <v>2</v>
      </c>
      <c r="C11" s="125" t="s">
        <v>2045</v>
      </c>
      <c r="D11" s="122" t="s">
        <v>2046</v>
      </c>
      <c r="E11" s="123">
        <v>15600925817</v>
      </c>
      <c r="F11" s="52"/>
      <c r="G11" s="52">
        <v>300</v>
      </c>
      <c r="H11" s="52">
        <v>200</v>
      </c>
      <c r="I11" s="52">
        <v>150</v>
      </c>
      <c r="J11" s="52">
        <f t="shared" si="2"/>
        <v>175</v>
      </c>
      <c r="K11" s="52">
        <v>13</v>
      </c>
      <c r="L11" s="51" t="s">
        <v>1723</v>
      </c>
    </row>
    <row r="12" spans="1:12" ht="22.5" customHeight="1">
      <c r="A12" s="642" t="s">
        <v>2048</v>
      </c>
      <c r="B12" s="122">
        <v>1</v>
      </c>
      <c r="C12" s="125" t="s">
        <v>2049</v>
      </c>
      <c r="D12" s="122" t="s">
        <v>2050</v>
      </c>
      <c r="E12" s="123" t="s">
        <v>2051</v>
      </c>
      <c r="F12" s="52"/>
      <c r="G12" s="52">
        <v>700</v>
      </c>
      <c r="H12" s="52">
        <v>300</v>
      </c>
      <c r="I12" s="52">
        <v>200</v>
      </c>
      <c r="J12" s="52">
        <f t="shared" si="2"/>
        <v>250</v>
      </c>
      <c r="K12" s="52">
        <v>10</v>
      </c>
      <c r="L12" s="51" t="s">
        <v>1599</v>
      </c>
    </row>
    <row r="13" spans="1:12" ht="22.5" customHeight="1">
      <c r="A13" s="642"/>
      <c r="B13" s="122">
        <v>3</v>
      </c>
      <c r="C13" s="125" t="s">
        <v>2053</v>
      </c>
      <c r="D13" s="122" t="s">
        <v>2050</v>
      </c>
      <c r="E13" s="123" t="s">
        <v>2051</v>
      </c>
      <c r="F13" s="52"/>
      <c r="G13" s="52">
        <v>1300</v>
      </c>
      <c r="H13" s="52">
        <v>400</v>
      </c>
      <c r="I13" s="52">
        <v>500</v>
      </c>
      <c r="J13" s="52">
        <f t="shared" si="2"/>
        <v>450</v>
      </c>
      <c r="K13" s="52">
        <v>10</v>
      </c>
      <c r="L13" s="51" t="s">
        <v>1596</v>
      </c>
    </row>
    <row r="14" spans="1:12" ht="22.5" customHeight="1">
      <c r="A14" s="642" t="s">
        <v>2055</v>
      </c>
      <c r="B14" s="122">
        <v>3</v>
      </c>
      <c r="C14" s="125" t="s">
        <v>710</v>
      </c>
      <c r="D14" s="122" t="s">
        <v>2056</v>
      </c>
      <c r="E14" s="123" t="s">
        <v>623</v>
      </c>
      <c r="F14" s="8"/>
      <c r="G14" s="8">
        <v>3500</v>
      </c>
      <c r="H14" s="8"/>
      <c r="I14" s="8"/>
      <c r="J14" s="168" t="s">
        <v>1232</v>
      </c>
      <c r="K14" s="8">
        <v>130</v>
      </c>
      <c r="L14" s="122" t="s">
        <v>2057</v>
      </c>
    </row>
    <row r="15" spans="1:12" ht="22.5" customHeight="1">
      <c r="A15" s="642"/>
      <c r="B15" s="122">
        <v>1</v>
      </c>
      <c r="C15" s="122" t="s">
        <v>2058</v>
      </c>
      <c r="D15" s="122" t="s">
        <v>2059</v>
      </c>
      <c r="E15" s="123" t="s">
        <v>613</v>
      </c>
      <c r="F15" s="52"/>
      <c r="G15" s="52">
        <v>1770</v>
      </c>
      <c r="H15" s="247">
        <v>400</v>
      </c>
      <c r="I15" s="52">
        <v>400</v>
      </c>
      <c r="J15" s="52">
        <f t="shared" ref="J15" si="3">AVERAGE(H15:I15)</f>
        <v>400</v>
      </c>
      <c r="K15" s="52">
        <v>31</v>
      </c>
      <c r="L15" s="51" t="s">
        <v>1606</v>
      </c>
    </row>
    <row r="16" spans="1:12" ht="22.5" customHeight="1">
      <c r="A16" s="642" t="s">
        <v>2061</v>
      </c>
      <c r="B16" s="124">
        <v>3</v>
      </c>
      <c r="C16" s="125" t="s">
        <v>710</v>
      </c>
      <c r="D16" s="122" t="s">
        <v>2056</v>
      </c>
      <c r="E16" s="123" t="s">
        <v>623</v>
      </c>
      <c r="F16" s="52"/>
      <c r="G16" s="52">
        <v>3500</v>
      </c>
      <c r="H16" s="247">
        <v>800</v>
      </c>
      <c r="I16" s="52">
        <v>800</v>
      </c>
      <c r="J16" s="52">
        <f t="shared" ref="J16" si="4">AVERAGE(H16:I16)</f>
        <v>800</v>
      </c>
      <c r="K16" s="52">
        <v>130</v>
      </c>
      <c r="L16" s="51" t="s">
        <v>2063</v>
      </c>
    </row>
    <row r="17" spans="1:12" ht="22.5" customHeight="1">
      <c r="A17" s="642"/>
      <c r="B17" s="122">
        <v>1</v>
      </c>
      <c r="C17" s="125" t="s">
        <v>2064</v>
      </c>
      <c r="D17" s="122" t="s">
        <v>2056</v>
      </c>
      <c r="E17" s="123" t="s">
        <v>623</v>
      </c>
      <c r="F17" s="52"/>
      <c r="G17" s="52">
        <v>280</v>
      </c>
      <c r="H17" s="52">
        <v>200</v>
      </c>
      <c r="I17" s="52">
        <v>150</v>
      </c>
      <c r="J17" s="52">
        <f t="shared" ref="J17:J22" si="5">AVERAGE(H17:I17)</f>
        <v>175</v>
      </c>
      <c r="K17" s="52">
        <v>15</v>
      </c>
      <c r="L17" s="51" t="s">
        <v>1644</v>
      </c>
    </row>
    <row r="18" spans="1:12" ht="22.5" customHeight="1">
      <c r="A18" s="642"/>
      <c r="B18" s="122">
        <v>3</v>
      </c>
      <c r="C18" s="125" t="s">
        <v>2066</v>
      </c>
      <c r="D18" s="122" t="s">
        <v>2056</v>
      </c>
      <c r="E18" s="123" t="s">
        <v>623</v>
      </c>
      <c r="F18" s="52"/>
      <c r="G18" s="52">
        <v>220</v>
      </c>
      <c r="H18" s="52">
        <v>220</v>
      </c>
      <c r="I18" s="52">
        <v>200</v>
      </c>
      <c r="J18" s="52">
        <f t="shared" si="5"/>
        <v>210</v>
      </c>
      <c r="K18" s="52">
        <v>20</v>
      </c>
      <c r="L18" s="51" t="s">
        <v>1606</v>
      </c>
    </row>
    <row r="19" spans="1:12" ht="22.5" customHeight="1">
      <c r="A19" s="642" t="s">
        <v>2987</v>
      </c>
      <c r="B19" s="122">
        <v>3</v>
      </c>
      <c r="C19" s="125" t="s">
        <v>1691</v>
      </c>
      <c r="D19" s="122" t="s">
        <v>2916</v>
      </c>
      <c r="E19" s="123" t="s">
        <v>2917</v>
      </c>
      <c r="F19" s="52"/>
      <c r="G19" s="52">
        <v>364</v>
      </c>
      <c r="H19" s="52">
        <v>300</v>
      </c>
      <c r="I19" s="52">
        <v>200</v>
      </c>
      <c r="J19" s="52">
        <f t="shared" si="5"/>
        <v>250</v>
      </c>
      <c r="K19" s="52">
        <v>20</v>
      </c>
      <c r="L19" s="51" t="s">
        <v>1612</v>
      </c>
    </row>
    <row r="20" spans="1:12" ht="22.5" customHeight="1">
      <c r="A20" s="642"/>
      <c r="B20" s="122">
        <v>3</v>
      </c>
      <c r="C20" s="125" t="s">
        <v>2919</v>
      </c>
      <c r="D20" s="122" t="s">
        <v>2920</v>
      </c>
      <c r="E20" s="123" t="s">
        <v>2921</v>
      </c>
      <c r="F20" s="52"/>
      <c r="G20" s="52">
        <v>448</v>
      </c>
      <c r="H20" s="52">
        <v>300</v>
      </c>
      <c r="I20" s="52">
        <v>300</v>
      </c>
      <c r="J20" s="52">
        <f t="shared" si="5"/>
        <v>300</v>
      </c>
      <c r="K20" s="52">
        <v>20</v>
      </c>
      <c r="L20" s="51" t="s">
        <v>129</v>
      </c>
    </row>
    <row r="21" spans="1:12" ht="22.5" customHeight="1">
      <c r="A21" s="642" t="s">
        <v>2069</v>
      </c>
      <c r="B21" s="122">
        <v>1</v>
      </c>
      <c r="C21" s="122" t="s">
        <v>2070</v>
      </c>
      <c r="D21" s="122" t="s">
        <v>2071</v>
      </c>
      <c r="E21" s="123" t="s">
        <v>2072</v>
      </c>
      <c r="F21" s="52"/>
      <c r="G21" s="52">
        <v>240</v>
      </c>
      <c r="H21" s="52">
        <v>240</v>
      </c>
      <c r="I21" s="52">
        <v>200</v>
      </c>
      <c r="J21" s="52">
        <f t="shared" si="5"/>
        <v>220</v>
      </c>
      <c r="K21" s="52">
        <v>20</v>
      </c>
      <c r="L21" s="167" t="s">
        <v>1599</v>
      </c>
    </row>
    <row r="22" spans="1:12" ht="22.5" customHeight="1">
      <c r="A22" s="642"/>
      <c r="B22" s="124">
        <v>3</v>
      </c>
      <c r="C22" s="125" t="s">
        <v>2074</v>
      </c>
      <c r="D22" s="122" t="s">
        <v>2075</v>
      </c>
      <c r="E22" s="123" t="s">
        <v>2076</v>
      </c>
      <c r="F22" s="52"/>
      <c r="G22" s="52">
        <v>530</v>
      </c>
      <c r="H22" s="52">
        <v>300</v>
      </c>
      <c r="I22" s="52">
        <v>300</v>
      </c>
      <c r="J22" s="52">
        <f t="shared" si="5"/>
        <v>300</v>
      </c>
      <c r="K22" s="52">
        <v>20</v>
      </c>
      <c r="L22" s="167" t="s">
        <v>1644</v>
      </c>
    </row>
    <row r="23" spans="1:12" ht="22.5" customHeight="1">
      <c r="A23" s="642" t="s">
        <v>701</v>
      </c>
      <c r="B23" s="122">
        <v>3</v>
      </c>
      <c r="C23" s="125" t="s">
        <v>710</v>
      </c>
      <c r="D23" s="122" t="s">
        <v>703</v>
      </c>
      <c r="E23" s="123" t="s">
        <v>704</v>
      </c>
      <c r="F23" s="8"/>
      <c r="G23" s="8">
        <v>3500</v>
      </c>
      <c r="H23" s="8"/>
      <c r="I23" s="8"/>
      <c r="J23" s="168" t="s">
        <v>1232</v>
      </c>
      <c r="K23" s="8">
        <v>130</v>
      </c>
      <c r="L23" s="122" t="s">
        <v>2057</v>
      </c>
    </row>
    <row r="24" spans="1:12" ht="22.5" customHeight="1">
      <c r="A24" s="642"/>
      <c r="B24" s="122">
        <v>1</v>
      </c>
      <c r="C24" s="125" t="s">
        <v>2058</v>
      </c>
      <c r="D24" s="122" t="s">
        <v>703</v>
      </c>
      <c r="E24" s="123" t="s">
        <v>704</v>
      </c>
      <c r="F24" s="8"/>
      <c r="G24" s="8">
        <v>2868</v>
      </c>
      <c r="H24" s="8"/>
      <c r="I24" s="8"/>
      <c r="J24" s="168" t="s">
        <v>1232</v>
      </c>
      <c r="K24" s="8">
        <v>31</v>
      </c>
      <c r="L24" s="122" t="s">
        <v>2078</v>
      </c>
    </row>
    <row r="25" spans="1:12" ht="22.5" customHeight="1">
      <c r="A25" s="642"/>
      <c r="B25" s="122">
        <v>1</v>
      </c>
      <c r="C25" s="125" t="s">
        <v>2079</v>
      </c>
      <c r="D25" s="122" t="s">
        <v>703</v>
      </c>
      <c r="E25" s="123" t="s">
        <v>704</v>
      </c>
      <c r="F25" s="52"/>
      <c r="G25" s="52">
        <v>313</v>
      </c>
      <c r="H25" s="52">
        <v>300</v>
      </c>
      <c r="I25" s="52">
        <v>200</v>
      </c>
      <c r="J25" s="52">
        <f>AVERAGE(H25:I25)</f>
        <v>250</v>
      </c>
      <c r="K25" s="52">
        <v>17</v>
      </c>
      <c r="L25" s="51" t="s">
        <v>1599</v>
      </c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647" t="s">
        <v>3063</v>
      </c>
      <c r="C27" s="127" t="s">
        <v>3064</v>
      </c>
      <c r="D27" s="641">
        <v>23</v>
      </c>
      <c r="E27" s="641"/>
      <c r="F27"/>
      <c r="G27"/>
      <c r="H27"/>
      <c r="I27"/>
      <c r="J27"/>
      <c r="K27"/>
      <c r="L27"/>
    </row>
    <row r="28" spans="1:12" ht="22.5" customHeight="1">
      <c r="A28"/>
      <c r="B28" s="647"/>
      <c r="C28" s="127" t="s">
        <v>3065</v>
      </c>
      <c r="D28" s="641">
        <v>18</v>
      </c>
      <c r="E28" s="641"/>
      <c r="F28"/>
      <c r="G28"/>
      <c r="H28"/>
      <c r="I28"/>
      <c r="J28"/>
      <c r="K28"/>
      <c r="L28"/>
    </row>
    <row r="29" spans="1:12" ht="22.5" customHeight="1">
      <c r="A29"/>
      <c r="B29" s="647"/>
      <c r="C29" s="127" t="s">
        <v>3066</v>
      </c>
      <c r="D29" s="641">
        <v>5</v>
      </c>
      <c r="E29" s="641"/>
      <c r="F29"/>
      <c r="G29"/>
      <c r="H29"/>
      <c r="I29"/>
      <c r="J29"/>
      <c r="K29"/>
      <c r="L29"/>
    </row>
    <row r="30" spans="1:12" ht="22.5" customHeight="1">
      <c r="A30"/>
      <c r="B30" s="647"/>
      <c r="C30" s="127" t="s">
        <v>3067</v>
      </c>
      <c r="D30" s="646">
        <f>D28/D27</f>
        <v>0.78260869565217395</v>
      </c>
      <c r="E30" s="646"/>
      <c r="F30"/>
      <c r="G30"/>
      <c r="H30"/>
      <c r="I30"/>
      <c r="J30"/>
      <c r="K30"/>
      <c r="L30"/>
    </row>
    <row r="31" spans="1:12" ht="22.5" customHeight="1">
      <c r="A31"/>
      <c r="B31" s="647"/>
      <c r="C31" s="127" t="s">
        <v>3068</v>
      </c>
      <c r="D31" s="656">
        <f>SUM(J3:J25)</f>
        <v>5255</v>
      </c>
      <c r="E31" s="64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 s="29"/>
      <c r="B51" s="10"/>
      <c r="C51" s="1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 s="29"/>
      <c r="B80" s="10"/>
      <c r="C80" s="11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 s="29"/>
      <c r="B100" s="10"/>
      <c r="C100" s="11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 s="29"/>
      <c r="B128" s="10"/>
      <c r="C128" s="11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s="92" customFormat="1" ht="22.5" customHeight="1"/>
    <row r="136" spans="1:12" s="92" customFormat="1" ht="22.5" customHeight="1"/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92" customFormat="1" ht="22.5" customHeight="1"/>
    <row r="139" spans="1:12" s="233" customFormat="1" ht="22.5" customHeight="1"/>
    <row r="140" spans="1:12" ht="22.5" customHeight="1">
      <c r="A140" s="29"/>
      <c r="B140" s="10"/>
      <c r="C140" s="11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 s="29"/>
      <c r="B152" s="10"/>
      <c r="C152" s="11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 s="29"/>
      <c r="B181" s="10"/>
      <c r="C181" s="1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234" customFormat="1" ht="22.5" customHeight="1"/>
    <row r="187" spans="1:12" s="234" customFormat="1" ht="22.5" customHeight="1"/>
    <row r="188" spans="1:12" s="234" customFormat="1" ht="22.5" customHeight="1"/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 s="29"/>
      <c r="B201" s="10"/>
      <c r="C201" s="1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 s="29"/>
      <c r="B213" s="10"/>
      <c r="C213" s="11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92" customFormat="1" ht="22.5" customHeight="1"/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 s="29"/>
      <c r="B229" s="10"/>
      <c r="C229" s="11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92" customFormat="1" ht="22.5" customHeight="1"/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92" customFormat="1" ht="22.5" customHeight="1"/>
    <row r="235" spans="1:12" s="92" customFormat="1" ht="22.5" customHeight="1"/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 s="29"/>
      <c r="B239" s="10"/>
      <c r="C239" s="11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 s="29"/>
      <c r="B255" s="10"/>
      <c r="C255" s="11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 s="29"/>
      <c r="B273" s="10"/>
      <c r="C273" s="11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 s="29"/>
      <c r="B277" s="10"/>
      <c r="C277" s="11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1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 s="29"/>
      <c r="B287" s="10"/>
      <c r="C287" s="11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 s="29"/>
      <c r="B291" s="10"/>
      <c r="C291" s="1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/>
    <row r="304" spans="1:12" ht="22.5" customHeight="1"/>
    <row r="305" spans="1:18" ht="22.5" customHeight="1">
      <c r="M305" s="6"/>
      <c r="N305" s="1"/>
      <c r="O305" s="1"/>
      <c r="P305" s="29"/>
      <c r="Q305" s="10"/>
      <c r="R305" s="11"/>
    </row>
    <row r="306" spans="1:18" ht="22.5" customHeight="1"/>
    <row r="307" spans="1:18" ht="22.5" customHeight="1"/>
    <row r="308" spans="1:18" ht="22.5" customHeight="1">
      <c r="A308"/>
      <c r="B308"/>
      <c r="C308"/>
      <c r="D308"/>
      <c r="I308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309" spans="1:18" ht="22.5" customHeight="1"/>
    <row r="310" spans="1:18" ht="22.5" customHeight="1"/>
    <row r="311" spans="1:18" ht="22.5" customHeight="1"/>
    <row r="312" spans="1:18" ht="22.5" customHeight="1"/>
    <row r="313" spans="1:18" ht="22.5" customHeight="1"/>
    <row r="314" spans="1:18" ht="22.5" customHeight="1"/>
    <row r="315" spans="1:18" ht="22.5" customHeight="1"/>
    <row r="316" spans="1:18" ht="22.5" customHeight="1"/>
    <row r="317" spans="1:18" ht="22.5" customHeight="1"/>
    <row r="318" spans="1:18" ht="22.5" customHeight="1"/>
    <row r="319" spans="1:18" ht="22.5" customHeight="1"/>
    <row r="320" spans="1:18" ht="22.5" customHeight="1"/>
    <row r="321" spans="13:18" ht="22.5" customHeight="1"/>
    <row r="322" spans="13:18" ht="22.5" customHeight="1"/>
    <row r="323" spans="13:18" ht="22.5" customHeight="1"/>
    <row r="324" spans="13:18" ht="22.5" customHeight="1"/>
    <row r="325" spans="13:18" ht="22.5" customHeight="1"/>
    <row r="326" spans="13:18" ht="22.5" customHeight="1"/>
    <row r="327" spans="13:18" ht="22.5" customHeight="1"/>
    <row r="328" spans="13:18" ht="22.5" customHeight="1"/>
    <row r="329" spans="13:18" ht="22.5" customHeight="1"/>
    <row r="330" spans="13:18" ht="22.5" customHeight="1"/>
    <row r="331" spans="13:18" ht="22.5" customHeight="1"/>
    <row r="332" spans="13:18" ht="22.5" customHeight="1">
      <c r="M332" s="6"/>
      <c r="N332" s="1"/>
      <c r="O332" s="1"/>
      <c r="P332" s="29"/>
      <c r="Q332" s="10"/>
      <c r="R332" s="11"/>
    </row>
    <row r="333" spans="13:18" ht="22.5" customHeight="1"/>
    <row r="334" spans="13:18" ht="22.5" customHeight="1"/>
    <row r="335" spans="13:18" ht="22.5" customHeight="1"/>
    <row r="336" spans="13:18" ht="22.5" customHeight="1"/>
    <row r="337" spans="13:18" ht="22.5" customHeight="1"/>
    <row r="338" spans="13:18" ht="22.5" customHeight="1"/>
    <row r="339" spans="13:18" ht="22.5" customHeight="1"/>
    <row r="340" spans="13:18" ht="22.5" customHeight="1"/>
    <row r="341" spans="13:18" ht="22.5" customHeight="1">
      <c r="M341" s="6"/>
      <c r="N341" s="1"/>
      <c r="O341" s="1"/>
      <c r="P341" s="29"/>
      <c r="Q341" s="10"/>
      <c r="R341" s="11"/>
    </row>
    <row r="342" spans="13:18" ht="22.5" customHeight="1"/>
    <row r="343" spans="13:18" ht="22.5" customHeight="1"/>
    <row r="344" spans="13:18" ht="22.5" customHeight="1"/>
    <row r="345" spans="13:18" ht="22.5" customHeight="1"/>
    <row r="346" spans="13:18" ht="22.5" customHeight="1"/>
    <row r="347" spans="13:18" ht="22.5" customHeight="1"/>
    <row r="348" spans="13:18" ht="22.5" customHeight="1"/>
    <row r="349" spans="13:18" ht="22.5" customHeight="1"/>
    <row r="350" spans="13:18" ht="22.5" customHeight="1"/>
    <row r="351" spans="13:18" ht="22.5" customHeight="1"/>
    <row r="352" spans="13:18" ht="22.5" customHeight="1"/>
    <row r="353" spans="13:18" ht="22.5" customHeight="1"/>
    <row r="354" spans="13:18" ht="22.5" customHeight="1"/>
    <row r="355" spans="13:18" ht="22.5" customHeight="1"/>
    <row r="356" spans="13:18" ht="22.5" customHeight="1"/>
    <row r="357" spans="13:18" ht="22.5" customHeight="1"/>
    <row r="358" spans="13:18" ht="22.5" customHeight="1"/>
    <row r="359" spans="13:18" ht="22.5" customHeight="1"/>
    <row r="360" spans="13:18" ht="22.5" customHeight="1"/>
    <row r="361" spans="13:18" ht="22.5" customHeight="1"/>
    <row r="362" spans="13:18" ht="22.5" customHeight="1">
      <c r="M362" s="6"/>
      <c r="N362" s="1"/>
      <c r="O362" s="1"/>
      <c r="P362" s="29"/>
      <c r="Q362" s="10"/>
      <c r="R362" s="11"/>
    </row>
    <row r="363" spans="13:18" ht="22.5" customHeight="1"/>
    <row r="364" spans="13:18" ht="22.5" customHeight="1"/>
    <row r="365" spans="13:18" ht="22.5" customHeight="1"/>
    <row r="366" spans="13:18" ht="22.5" customHeight="1"/>
    <row r="367" spans="13:18" ht="22.5" customHeight="1"/>
    <row r="368" spans="13:18" ht="22.5" customHeight="1"/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>
      <c r="M375" s="6"/>
      <c r="N375" s="1"/>
      <c r="O375" s="1"/>
      <c r="P375" s="29"/>
      <c r="Q375" s="10"/>
      <c r="R375" s="11"/>
    </row>
    <row r="376" spans="13:18" ht="22.5" customHeight="1"/>
    <row r="377" spans="13:18" ht="22.5" customHeight="1"/>
    <row r="378" spans="13:18" ht="22.5" customHeight="1"/>
    <row r="379" spans="13:18" ht="22.5" customHeight="1"/>
    <row r="380" spans="13:18" ht="22.5" customHeight="1"/>
    <row r="381" spans="13:18" ht="22.5" customHeight="1"/>
    <row r="382" spans="13:18" ht="22.5" customHeight="1"/>
    <row r="383" spans="13:18" ht="22.5" customHeight="1"/>
    <row r="384" spans="13:18" ht="22.5" customHeight="1">
      <c r="M384" s="6"/>
      <c r="N384" s="1"/>
      <c r="O384" s="1"/>
      <c r="P384" s="29"/>
      <c r="Q384" s="10"/>
      <c r="R384" s="11"/>
    </row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/>
    <row r="390" spans="13:18" ht="22.5" customHeight="1"/>
    <row r="391" spans="13:18" ht="22.5" customHeight="1"/>
    <row r="392" spans="13:18" ht="22.5" customHeight="1"/>
    <row r="393" spans="13:18" ht="22.5" customHeight="1"/>
    <row r="394" spans="13:18" ht="22.5" customHeight="1"/>
    <row r="395" spans="13:18" ht="22.5" customHeight="1"/>
    <row r="396" spans="13:18" ht="22.5" customHeight="1"/>
    <row r="397" spans="13:18" ht="22.5" customHeight="1">
      <c r="M397" s="6"/>
      <c r="N397" s="1"/>
      <c r="O397" s="1"/>
      <c r="P397" s="29"/>
      <c r="Q397" s="10"/>
      <c r="R397" s="11"/>
    </row>
    <row r="398" spans="13:18" ht="22.5" customHeight="1"/>
    <row r="399" spans="13:18" ht="22.5" customHeight="1"/>
    <row r="400" spans="13:18" ht="22.5" customHeight="1">
      <c r="M400" s="6"/>
      <c r="N400" s="1"/>
      <c r="O400" s="1"/>
      <c r="P400" s="29"/>
      <c r="Q400" s="10"/>
      <c r="R400" s="11"/>
    </row>
    <row r="401" spans="13:18" ht="22.5" customHeight="1"/>
    <row r="402" spans="13:18" ht="22.5" customHeight="1"/>
    <row r="403" spans="13:18" ht="22.5" customHeight="1"/>
    <row r="404" spans="13:18" ht="22.5" customHeight="1">
      <c r="M404" s="6"/>
      <c r="N404" s="1"/>
      <c r="O404" s="1"/>
      <c r="P404" s="29"/>
      <c r="Q404" s="10"/>
      <c r="R404" s="11"/>
    </row>
    <row r="405" spans="13:18" ht="22.5" customHeight="1"/>
    <row r="406" spans="13:18" ht="22.5" customHeight="1"/>
    <row r="407" spans="13:18" ht="22.5" customHeight="1">
      <c r="M407" s="6"/>
      <c r="N407" s="1"/>
      <c r="O407" s="1"/>
      <c r="P407" s="29"/>
      <c r="Q407" s="10"/>
      <c r="R407" s="11"/>
    </row>
    <row r="408" spans="13:18" ht="22.5" customHeight="1"/>
    <row r="409" spans="13:18" ht="22.5" customHeight="1"/>
    <row r="410" spans="13:18" ht="22.5" customHeight="1"/>
    <row r="411" spans="13:18" ht="22.5" customHeight="1"/>
    <row r="412" spans="13:18" ht="22.5" customHeight="1"/>
    <row r="413" spans="13:18" ht="22.5" customHeight="1">
      <c r="M413" s="6"/>
      <c r="N413" s="1"/>
      <c r="O413" s="1"/>
      <c r="P413" s="29"/>
      <c r="Q413" s="10"/>
      <c r="R413" s="11"/>
    </row>
    <row r="414" spans="13:18" ht="22.5" customHeight="1"/>
    <row r="415" spans="13:18" ht="22.5" customHeight="1"/>
    <row r="416" spans="13:18" ht="22.5" customHeight="1"/>
    <row r="417" spans="13:18" ht="22.5" customHeight="1"/>
    <row r="418" spans="13:18" ht="22.5" customHeight="1"/>
    <row r="419" spans="13:18" ht="22.5" customHeight="1"/>
    <row r="420" spans="13:18" ht="22.5" customHeight="1"/>
    <row r="421" spans="13:18" ht="22.5" customHeight="1"/>
    <row r="422" spans="13:18" ht="22.5" customHeight="1">
      <c r="M422" s="6"/>
      <c r="N422" s="1"/>
      <c r="O422" s="1"/>
      <c r="P422" s="29"/>
      <c r="Q422" s="10"/>
      <c r="R422" s="11"/>
    </row>
    <row r="423" spans="13:18" ht="22.5" customHeight="1"/>
    <row r="424" spans="13:18" ht="22.5" customHeight="1"/>
    <row r="425" spans="13:18" ht="22.5" customHeight="1"/>
    <row r="426" spans="13:18" ht="22.5" customHeight="1"/>
    <row r="427" spans="13:18" ht="22.5" customHeight="1"/>
    <row r="428" spans="13:18" ht="22.5" customHeight="1"/>
    <row r="429" spans="13:18" ht="22.5" customHeight="1"/>
    <row r="430" spans="13:18" ht="22.5" customHeight="1"/>
    <row r="431" spans="13:18" ht="22.5" customHeight="1"/>
    <row r="432" spans="13:18" ht="22.5" customHeight="1">
      <c r="M432" s="6"/>
      <c r="N432" s="1"/>
      <c r="O432" s="1"/>
      <c r="P432" s="29"/>
      <c r="Q432" s="10"/>
      <c r="R432" s="11"/>
    </row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spans="13:18" ht="22.5" customHeight="1">
      <c r="M449" s="6"/>
      <c r="N449" s="1"/>
      <c r="O449" s="1"/>
      <c r="P449" s="29"/>
      <c r="Q449" s="10"/>
      <c r="R449" s="11"/>
    </row>
    <row r="450" spans="13:18" ht="22.5" customHeight="1"/>
    <row r="451" spans="13:18" ht="22.5" customHeight="1"/>
    <row r="452" spans="13:18" ht="22.5" customHeight="1"/>
    <row r="453" spans="13:18" ht="22.5" customHeight="1">
      <c r="M453" s="6"/>
      <c r="N453" s="1"/>
      <c r="O453" s="1"/>
      <c r="P453" s="29"/>
      <c r="Q453" s="10"/>
      <c r="R453" s="11"/>
    </row>
    <row r="454" spans="13:18" ht="22.5" customHeight="1"/>
    <row r="455" spans="13:18" ht="22.5" customHeight="1"/>
    <row r="456" spans="13:18" ht="22.5" customHeight="1"/>
    <row r="457" spans="13:18" ht="22.5" customHeight="1">
      <c r="M457" s="6"/>
      <c r="N457" s="1"/>
      <c r="O457" s="1"/>
      <c r="P457" s="29"/>
      <c r="Q457" s="10"/>
      <c r="R457" s="11"/>
    </row>
  </sheetData>
  <mergeCells count="15">
    <mergeCell ref="A1:L1"/>
    <mergeCell ref="D27:E27"/>
    <mergeCell ref="D28:E28"/>
    <mergeCell ref="D29:E29"/>
    <mergeCell ref="D30:E30"/>
    <mergeCell ref="D31:E31"/>
    <mergeCell ref="A3:A8"/>
    <mergeCell ref="A9:A11"/>
    <mergeCell ref="A12:A13"/>
    <mergeCell ref="A14:A15"/>
    <mergeCell ref="A16:A18"/>
    <mergeCell ref="A19:A20"/>
    <mergeCell ref="A21:A22"/>
    <mergeCell ref="A23:A25"/>
    <mergeCell ref="B27:B31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2"/>
  <sheetViews>
    <sheetView workbookViewId="0">
      <selection activeCell="L28" sqref="J3:J28 L3:L28"/>
    </sheetView>
  </sheetViews>
  <sheetFormatPr defaultColWidth="9" defaultRowHeight="13.5"/>
  <cols>
    <col min="1" max="1" width="16.375" style="1" customWidth="1"/>
    <col min="2" max="2" width="5.125" style="1" customWidth="1"/>
    <col min="3" max="3" width="52.625" style="2" customWidth="1"/>
    <col min="4" max="4" width="9.125" style="1" customWidth="1"/>
    <col min="5" max="5" width="11.875" style="1" customWidth="1"/>
    <col min="6" max="6" width="12.625" style="1" hidden="1" customWidth="1"/>
    <col min="7" max="7" width="8.375" style="1" customWidth="1"/>
    <col min="8" max="8" width="9.125" style="1" customWidth="1"/>
    <col min="9" max="9" width="10.625" style="1" customWidth="1"/>
    <col min="10" max="10" width="12.5" style="1" customWidth="1"/>
    <col min="11" max="11" width="9.5" style="3" customWidth="1"/>
    <col min="12" max="12" width="18.125" style="4" customWidth="1"/>
  </cols>
  <sheetData>
    <row r="1" spans="1:12" ht="33.6" customHeight="1">
      <c r="A1" s="654" t="s">
        <v>3082</v>
      </c>
      <c r="B1" s="654"/>
      <c r="C1" s="654"/>
      <c r="D1" s="654"/>
      <c r="E1" s="654"/>
      <c r="F1" s="655"/>
      <c r="G1" s="655"/>
      <c r="H1" s="655"/>
      <c r="I1" s="655"/>
      <c r="J1" s="655"/>
      <c r="K1" s="654"/>
      <c r="L1" s="654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0" t="s">
        <v>1584</v>
      </c>
      <c r="I2" s="120" t="s">
        <v>3060</v>
      </c>
      <c r="J2" s="24" t="s">
        <v>3061</v>
      </c>
      <c r="K2" s="128" t="s">
        <v>3062</v>
      </c>
      <c r="L2" s="128" t="s">
        <v>13</v>
      </c>
    </row>
    <row r="3" spans="1:12" ht="22.5" customHeight="1">
      <c r="A3" s="642" t="s">
        <v>2082</v>
      </c>
      <c r="B3" s="122">
        <v>3</v>
      </c>
      <c r="C3" s="122" t="s">
        <v>2083</v>
      </c>
      <c r="D3" s="122" t="s">
        <v>2084</v>
      </c>
      <c r="E3" s="122" t="s">
        <v>2085</v>
      </c>
      <c r="F3" s="52"/>
      <c r="G3" s="52">
        <v>210</v>
      </c>
      <c r="H3" s="52">
        <v>210</v>
      </c>
      <c r="I3" s="52">
        <v>150</v>
      </c>
      <c r="J3" s="52">
        <f>AVERAGE(H3:I3)</f>
        <v>180</v>
      </c>
      <c r="K3" s="52">
        <v>10</v>
      </c>
      <c r="L3" s="58" t="s">
        <v>1606</v>
      </c>
    </row>
    <row r="4" spans="1:12" ht="22.5" customHeight="1">
      <c r="A4" s="642"/>
      <c r="B4" s="122">
        <v>3</v>
      </c>
      <c r="C4" s="122" t="s">
        <v>2088</v>
      </c>
      <c r="D4" s="122" t="s">
        <v>2084</v>
      </c>
      <c r="E4" s="122" t="s">
        <v>2085</v>
      </c>
      <c r="F4" s="52"/>
      <c r="G4" s="52">
        <v>2400</v>
      </c>
      <c r="H4" s="247">
        <v>800</v>
      </c>
      <c r="I4" s="52">
        <v>800</v>
      </c>
      <c r="J4" s="52">
        <f t="shared" ref="J4:J5" si="0">AVERAGE(H4:I4)</f>
        <v>800</v>
      </c>
      <c r="K4" s="52">
        <v>50</v>
      </c>
      <c r="L4" s="51" t="s">
        <v>2063</v>
      </c>
    </row>
    <row r="5" spans="1:12" ht="22.5" customHeight="1">
      <c r="A5" s="642" t="s">
        <v>2089</v>
      </c>
      <c r="B5" s="122">
        <v>3</v>
      </c>
      <c r="C5" s="122" t="s">
        <v>2090</v>
      </c>
      <c r="D5" s="122" t="s">
        <v>2091</v>
      </c>
      <c r="E5" s="122" t="s">
        <v>2092</v>
      </c>
      <c r="F5" s="52"/>
      <c r="G5" s="52">
        <v>500</v>
      </c>
      <c r="H5" s="52">
        <v>300</v>
      </c>
      <c r="I5" s="52">
        <v>150</v>
      </c>
      <c r="J5" s="52">
        <f t="shared" si="0"/>
        <v>225</v>
      </c>
      <c r="K5" s="52">
        <v>10</v>
      </c>
      <c r="L5" s="58" t="s">
        <v>1606</v>
      </c>
    </row>
    <row r="6" spans="1:12" ht="22.5" customHeight="1">
      <c r="A6" s="642"/>
      <c r="B6" s="122">
        <v>3</v>
      </c>
      <c r="C6" s="122" t="s">
        <v>2095</v>
      </c>
      <c r="D6" s="122" t="s">
        <v>2091</v>
      </c>
      <c r="E6" s="122" t="s">
        <v>2092</v>
      </c>
      <c r="F6" s="8"/>
      <c r="G6" s="8">
        <v>2400</v>
      </c>
      <c r="H6" s="8"/>
      <c r="I6" s="8"/>
      <c r="J6" s="168" t="s">
        <v>1232</v>
      </c>
      <c r="K6" s="8">
        <v>50</v>
      </c>
      <c r="L6" s="42" t="s">
        <v>2096</v>
      </c>
    </row>
    <row r="7" spans="1:12" ht="22.5" customHeight="1">
      <c r="A7" s="642" t="s">
        <v>2097</v>
      </c>
      <c r="B7" s="122">
        <v>3</v>
      </c>
      <c r="C7" s="122" t="s">
        <v>793</v>
      </c>
      <c r="D7" s="122" t="s">
        <v>2098</v>
      </c>
      <c r="E7" s="122" t="s">
        <v>2099</v>
      </c>
      <c r="F7" s="52"/>
      <c r="G7" s="52">
        <v>400</v>
      </c>
      <c r="H7" s="8">
        <v>300</v>
      </c>
      <c r="I7" s="8">
        <v>150</v>
      </c>
      <c r="J7" s="52">
        <f t="shared" ref="J7" si="1">AVERAGE(H7:I7)</f>
        <v>225</v>
      </c>
      <c r="K7" s="8">
        <v>8</v>
      </c>
      <c r="L7" s="251" t="s">
        <v>1606</v>
      </c>
    </row>
    <row r="8" spans="1:12" ht="22.5" customHeight="1">
      <c r="A8" s="642"/>
      <c r="B8" s="122">
        <v>3</v>
      </c>
      <c r="C8" s="122" t="s">
        <v>2088</v>
      </c>
      <c r="D8" s="122" t="s">
        <v>2098</v>
      </c>
      <c r="E8" s="122" t="s">
        <v>2099</v>
      </c>
      <c r="F8" s="8"/>
      <c r="G8" s="8">
        <v>2400</v>
      </c>
      <c r="H8" s="8"/>
      <c r="I8" s="8"/>
      <c r="J8" s="168" t="s">
        <v>1232</v>
      </c>
      <c r="K8" s="8">
        <v>50</v>
      </c>
      <c r="L8" s="42" t="s">
        <v>2096</v>
      </c>
    </row>
    <row r="9" spans="1:12" ht="22.5" customHeight="1">
      <c r="A9" s="642" t="s">
        <v>2101</v>
      </c>
      <c r="B9" s="122">
        <v>4</v>
      </c>
      <c r="C9" s="122" t="s">
        <v>2102</v>
      </c>
      <c r="D9" s="122" t="s">
        <v>2103</v>
      </c>
      <c r="E9" s="122" t="s">
        <v>2104</v>
      </c>
      <c r="F9" s="52"/>
      <c r="G9" s="52">
        <v>400</v>
      </c>
      <c r="H9" s="8">
        <v>300</v>
      </c>
      <c r="I9" s="8">
        <v>150</v>
      </c>
      <c r="J9" s="52">
        <f t="shared" ref="J9:J10" si="2">AVERAGE(H9:I9)</f>
        <v>225</v>
      </c>
      <c r="K9" s="8">
        <v>10</v>
      </c>
      <c r="L9" s="42" t="s">
        <v>1606</v>
      </c>
    </row>
    <row r="10" spans="1:12" ht="22.5" customHeight="1">
      <c r="A10" s="642"/>
      <c r="B10" s="122">
        <v>2</v>
      </c>
      <c r="C10" s="122" t="s">
        <v>2106</v>
      </c>
      <c r="D10" s="122" t="s">
        <v>2103</v>
      </c>
      <c r="E10" s="122" t="s">
        <v>2104</v>
      </c>
      <c r="F10" s="52"/>
      <c r="G10" s="52">
        <v>300</v>
      </c>
      <c r="H10" s="52">
        <v>200</v>
      </c>
      <c r="I10" s="52">
        <v>150</v>
      </c>
      <c r="J10" s="52">
        <f t="shared" si="2"/>
        <v>175</v>
      </c>
      <c r="K10" s="52">
        <v>10</v>
      </c>
      <c r="L10" s="58" t="s">
        <v>1599</v>
      </c>
    </row>
    <row r="11" spans="1:12" ht="22.5" customHeight="1">
      <c r="A11" s="642"/>
      <c r="B11" s="122">
        <v>3</v>
      </c>
      <c r="C11" s="122" t="s">
        <v>2108</v>
      </c>
      <c r="D11" s="122" t="s">
        <v>2103</v>
      </c>
      <c r="E11" s="122" t="s">
        <v>2104</v>
      </c>
      <c r="F11" s="8"/>
      <c r="G11" s="8">
        <v>2400</v>
      </c>
      <c r="H11" s="8"/>
      <c r="I11" s="8"/>
      <c r="J11" s="168" t="s">
        <v>1232</v>
      </c>
      <c r="K11" s="8">
        <v>50</v>
      </c>
      <c r="L11" s="42" t="s">
        <v>2096</v>
      </c>
    </row>
    <row r="12" spans="1:12" ht="22.5" customHeight="1">
      <c r="A12" s="642" t="s">
        <v>2109</v>
      </c>
      <c r="B12" s="122">
        <v>3</v>
      </c>
      <c r="C12" s="122" t="s">
        <v>2988</v>
      </c>
      <c r="D12" s="122" t="s">
        <v>2989</v>
      </c>
      <c r="E12" s="122" t="s">
        <v>2110</v>
      </c>
      <c r="F12" s="52"/>
      <c r="G12" s="52">
        <v>200</v>
      </c>
      <c r="H12" s="52">
        <v>200</v>
      </c>
      <c r="I12" s="52">
        <v>150</v>
      </c>
      <c r="J12" s="52">
        <f t="shared" ref="J12" si="3">AVERAGE(H12:I12)</f>
        <v>175</v>
      </c>
      <c r="K12" s="52">
        <v>10</v>
      </c>
      <c r="L12" s="58" t="s">
        <v>1606</v>
      </c>
    </row>
    <row r="13" spans="1:12" ht="22.5" customHeight="1">
      <c r="A13" s="642"/>
      <c r="B13" s="122">
        <v>3</v>
      </c>
      <c r="C13" s="125" t="s">
        <v>2990</v>
      </c>
      <c r="D13" s="122" t="s">
        <v>2989</v>
      </c>
      <c r="E13" s="122" t="s">
        <v>2110</v>
      </c>
      <c r="F13" s="8"/>
      <c r="G13" s="8">
        <v>2400</v>
      </c>
      <c r="H13" s="8"/>
      <c r="I13" s="8"/>
      <c r="J13" s="168" t="s">
        <v>1232</v>
      </c>
      <c r="K13" s="8">
        <v>50</v>
      </c>
      <c r="L13" s="42" t="s">
        <v>2096</v>
      </c>
    </row>
    <row r="14" spans="1:12" ht="22.5" customHeight="1">
      <c r="A14" s="642" t="s">
        <v>1975</v>
      </c>
      <c r="B14" s="122">
        <v>3</v>
      </c>
      <c r="C14" s="125" t="s">
        <v>2991</v>
      </c>
      <c r="D14" s="122" t="s">
        <v>2992</v>
      </c>
      <c r="E14" s="122" t="s">
        <v>2115</v>
      </c>
      <c r="F14" s="52"/>
      <c r="G14" s="52">
        <v>333</v>
      </c>
      <c r="H14" s="52">
        <v>333</v>
      </c>
      <c r="I14" s="52">
        <v>150</v>
      </c>
      <c r="J14" s="52">
        <f t="shared" ref="J14" si="4">AVERAGE(H14:I14)</f>
        <v>241.5</v>
      </c>
      <c r="K14" s="52">
        <v>9</v>
      </c>
      <c r="L14" s="58" t="s">
        <v>1606</v>
      </c>
    </row>
    <row r="15" spans="1:12" ht="22.5" customHeight="1">
      <c r="A15" s="642"/>
      <c r="B15" s="122">
        <v>3</v>
      </c>
      <c r="C15" s="125" t="s">
        <v>2993</v>
      </c>
      <c r="D15" s="122" t="s">
        <v>2992</v>
      </c>
      <c r="E15" s="122" t="s">
        <v>2115</v>
      </c>
      <c r="F15" s="52"/>
      <c r="G15" s="52">
        <v>17</v>
      </c>
      <c r="H15" s="52">
        <v>17</v>
      </c>
      <c r="I15" s="52">
        <v>100</v>
      </c>
      <c r="J15" s="52">
        <f t="shared" ref="J15:J20" si="5">AVERAGE(H15:I15)</f>
        <v>58.5</v>
      </c>
      <c r="K15" s="52">
        <v>9</v>
      </c>
      <c r="L15" s="58" t="s">
        <v>1612</v>
      </c>
    </row>
    <row r="16" spans="1:12" ht="22.5" customHeight="1">
      <c r="A16" s="122" t="s">
        <v>2994</v>
      </c>
      <c r="B16" s="122">
        <v>3</v>
      </c>
      <c r="C16" s="125" t="s">
        <v>2995</v>
      </c>
      <c r="D16" s="122" t="s">
        <v>2996</v>
      </c>
      <c r="E16" s="122" t="s">
        <v>762</v>
      </c>
      <c r="F16" s="52"/>
      <c r="G16" s="52">
        <v>500</v>
      </c>
      <c r="H16" s="52">
        <v>400</v>
      </c>
      <c r="I16" s="52">
        <v>350</v>
      </c>
      <c r="J16" s="52">
        <f t="shared" si="5"/>
        <v>375</v>
      </c>
      <c r="K16" s="52">
        <v>23</v>
      </c>
      <c r="L16" s="58" t="s">
        <v>1644</v>
      </c>
    </row>
    <row r="17" spans="1:12" ht="22.5" customHeight="1">
      <c r="A17" s="642" t="s">
        <v>1304</v>
      </c>
      <c r="B17" s="122">
        <v>1</v>
      </c>
      <c r="C17" s="125" t="s">
        <v>2997</v>
      </c>
      <c r="D17" s="122" t="s">
        <v>2122</v>
      </c>
      <c r="E17" s="122" t="s">
        <v>2123</v>
      </c>
      <c r="F17" s="52"/>
      <c r="G17" s="52">
        <v>100</v>
      </c>
      <c r="H17" s="52">
        <v>100</v>
      </c>
      <c r="I17" s="52">
        <v>100</v>
      </c>
      <c r="J17" s="52">
        <f t="shared" si="5"/>
        <v>100</v>
      </c>
      <c r="K17" s="52">
        <v>20</v>
      </c>
      <c r="L17" s="58" t="s">
        <v>1599</v>
      </c>
    </row>
    <row r="18" spans="1:12" ht="22.5" customHeight="1">
      <c r="A18" s="642"/>
      <c r="B18" s="122">
        <v>3</v>
      </c>
      <c r="C18" s="122" t="s">
        <v>2998</v>
      </c>
      <c r="D18" s="122" t="s">
        <v>2122</v>
      </c>
      <c r="E18" s="122" t="s">
        <v>2123</v>
      </c>
      <c r="F18" s="52"/>
      <c r="G18" s="52">
        <v>590</v>
      </c>
      <c r="H18" s="52">
        <v>350</v>
      </c>
      <c r="I18" s="52">
        <v>300</v>
      </c>
      <c r="J18" s="52">
        <f t="shared" si="5"/>
        <v>325</v>
      </c>
      <c r="K18" s="52">
        <v>20</v>
      </c>
      <c r="L18" s="58" t="s">
        <v>1606</v>
      </c>
    </row>
    <row r="19" spans="1:12" ht="22.5" customHeight="1">
      <c r="A19" s="642" t="s">
        <v>2126</v>
      </c>
      <c r="B19" s="122">
        <v>1</v>
      </c>
      <c r="C19" s="122" t="s">
        <v>2999</v>
      </c>
      <c r="D19" s="125" t="s">
        <v>740</v>
      </c>
      <c r="E19" s="122" t="s">
        <v>2127</v>
      </c>
      <c r="F19" s="52"/>
      <c r="G19" s="52">
        <v>1010</v>
      </c>
      <c r="H19" s="247">
        <v>500</v>
      </c>
      <c r="I19" s="52">
        <v>500</v>
      </c>
      <c r="J19" s="52">
        <f t="shared" si="5"/>
        <v>500</v>
      </c>
      <c r="K19" s="52">
        <v>40</v>
      </c>
      <c r="L19" s="58" t="s">
        <v>1644</v>
      </c>
    </row>
    <row r="20" spans="1:12" ht="22.5" customHeight="1">
      <c r="A20" s="642"/>
      <c r="B20" s="122">
        <v>3</v>
      </c>
      <c r="C20" s="122" t="s">
        <v>3056</v>
      </c>
      <c r="D20" s="125" t="s">
        <v>740</v>
      </c>
      <c r="E20" s="122" t="s">
        <v>2127</v>
      </c>
      <c r="F20" s="52"/>
      <c r="G20" s="52">
        <v>970</v>
      </c>
      <c r="H20" s="247">
        <v>300</v>
      </c>
      <c r="I20" s="52">
        <v>300</v>
      </c>
      <c r="J20" s="52">
        <f t="shared" si="5"/>
        <v>300</v>
      </c>
      <c r="K20" s="52">
        <v>40</v>
      </c>
      <c r="L20" s="58" t="s">
        <v>1606</v>
      </c>
    </row>
    <row r="21" spans="1:12" ht="22.5" customHeight="1">
      <c r="A21" s="642"/>
      <c r="B21" s="122">
        <v>4</v>
      </c>
      <c r="C21" s="125" t="s">
        <v>3083</v>
      </c>
      <c r="D21" s="125" t="s">
        <v>740</v>
      </c>
      <c r="E21" s="122" t="s">
        <v>2127</v>
      </c>
      <c r="F21" s="8"/>
      <c r="G21" s="8">
        <v>1000</v>
      </c>
      <c r="H21" s="8"/>
      <c r="I21" s="8"/>
      <c r="J21" s="168" t="s">
        <v>1232</v>
      </c>
      <c r="K21" s="8">
        <v>20</v>
      </c>
      <c r="L21" s="190" t="s">
        <v>2078</v>
      </c>
    </row>
    <row r="22" spans="1:12" ht="22.5" customHeight="1">
      <c r="A22" s="642"/>
      <c r="B22" s="122">
        <v>1</v>
      </c>
      <c r="C22" s="125" t="s">
        <v>3002</v>
      </c>
      <c r="D22" s="125" t="s">
        <v>740</v>
      </c>
      <c r="E22" s="122" t="s">
        <v>2127</v>
      </c>
      <c r="F22" s="52"/>
      <c r="G22" s="52">
        <v>400</v>
      </c>
      <c r="H22" s="247">
        <v>200</v>
      </c>
      <c r="I22" s="52">
        <v>200</v>
      </c>
      <c r="J22" s="52">
        <f t="shared" ref="J22" si="6">AVERAGE(H22:I22)</f>
        <v>200</v>
      </c>
      <c r="K22" s="52">
        <v>30</v>
      </c>
      <c r="L22" s="35" t="s">
        <v>1599</v>
      </c>
    </row>
    <row r="23" spans="1:12" ht="22.5" customHeight="1">
      <c r="A23" s="642" t="s">
        <v>2130</v>
      </c>
      <c r="B23" s="122">
        <v>1</v>
      </c>
      <c r="C23" s="122" t="s">
        <v>2999</v>
      </c>
      <c r="D23" s="122" t="s">
        <v>2131</v>
      </c>
      <c r="E23" s="122" t="s">
        <v>735</v>
      </c>
      <c r="F23" s="8"/>
      <c r="G23" s="8">
        <v>1010</v>
      </c>
      <c r="H23" s="8"/>
      <c r="I23" s="8"/>
      <c r="J23" s="168" t="s">
        <v>1232</v>
      </c>
      <c r="K23" s="8">
        <v>40</v>
      </c>
      <c r="L23" s="190" t="s">
        <v>2057</v>
      </c>
    </row>
    <row r="24" spans="1:12" ht="22.5" customHeight="1">
      <c r="A24" s="642"/>
      <c r="B24" s="122">
        <v>3</v>
      </c>
      <c r="C24" s="122" t="s">
        <v>3056</v>
      </c>
      <c r="D24" s="122" t="s">
        <v>2131</v>
      </c>
      <c r="E24" s="122" t="s">
        <v>735</v>
      </c>
      <c r="F24" s="8"/>
      <c r="G24" s="8">
        <v>970</v>
      </c>
      <c r="H24" s="8"/>
      <c r="I24" s="8"/>
      <c r="J24" s="168" t="s">
        <v>1232</v>
      </c>
      <c r="K24" s="8">
        <v>40</v>
      </c>
      <c r="L24" s="190" t="s">
        <v>2057</v>
      </c>
    </row>
    <row r="25" spans="1:12" ht="22.5" customHeight="1">
      <c r="A25" s="642"/>
      <c r="B25" s="122">
        <v>4</v>
      </c>
      <c r="C25" s="248" t="s">
        <v>3004</v>
      </c>
      <c r="D25" s="249" t="s">
        <v>2131</v>
      </c>
      <c r="E25" s="249" t="s">
        <v>735</v>
      </c>
      <c r="F25" s="247"/>
      <c r="G25" s="247">
        <v>1000</v>
      </c>
      <c r="H25" s="247">
        <v>400</v>
      </c>
      <c r="I25" s="247">
        <v>400</v>
      </c>
      <c r="J25" s="247">
        <f t="shared" ref="J25" si="7">AVERAGE(H25:I25)</f>
        <v>400</v>
      </c>
      <c r="K25" s="247">
        <v>20</v>
      </c>
      <c r="L25" s="30"/>
    </row>
    <row r="26" spans="1:12" ht="22.5" customHeight="1">
      <c r="A26" s="642"/>
      <c r="B26" s="122">
        <v>1</v>
      </c>
      <c r="C26" s="125" t="s">
        <v>3005</v>
      </c>
      <c r="D26" s="122" t="s">
        <v>2131</v>
      </c>
      <c r="E26" s="122" t="s">
        <v>735</v>
      </c>
      <c r="F26" s="8"/>
      <c r="G26" s="8">
        <v>400</v>
      </c>
      <c r="H26" s="8"/>
      <c r="I26" s="8"/>
      <c r="J26" s="168" t="s">
        <v>1232</v>
      </c>
      <c r="K26" s="8">
        <v>30</v>
      </c>
      <c r="L26" s="190" t="s">
        <v>2057</v>
      </c>
    </row>
    <row r="27" spans="1:12" ht="22.5" customHeight="1">
      <c r="A27" s="122" t="s">
        <v>2135</v>
      </c>
      <c r="B27" s="122">
        <v>4</v>
      </c>
      <c r="C27" s="122" t="s">
        <v>2136</v>
      </c>
      <c r="D27" s="122" t="s">
        <v>750</v>
      </c>
      <c r="E27" s="122" t="s">
        <v>751</v>
      </c>
      <c r="F27" s="52"/>
      <c r="G27" s="52">
        <v>1500</v>
      </c>
      <c r="H27" s="8">
        <v>500</v>
      </c>
      <c r="I27" s="52">
        <v>400</v>
      </c>
      <c r="J27" s="52">
        <f>AVERAGE(H27:I27)</f>
        <v>450</v>
      </c>
      <c r="K27" s="52">
        <v>42</v>
      </c>
      <c r="L27" s="35" t="s">
        <v>1606</v>
      </c>
    </row>
    <row r="28" spans="1:12" ht="22.5" customHeight="1">
      <c r="A28" s="125" t="s">
        <v>3006</v>
      </c>
      <c r="B28" s="122">
        <v>1</v>
      </c>
      <c r="C28" s="122" t="s">
        <v>3084</v>
      </c>
      <c r="D28" s="125" t="s">
        <v>3008</v>
      </c>
      <c r="E28" s="122" t="s">
        <v>725</v>
      </c>
      <c r="F28" s="52"/>
      <c r="G28" s="52">
        <v>400</v>
      </c>
      <c r="H28" s="52">
        <v>300</v>
      </c>
      <c r="I28" s="52">
        <v>150</v>
      </c>
      <c r="J28" s="52">
        <f>AVERAGE(H28:I28)</f>
        <v>225</v>
      </c>
      <c r="K28" s="52">
        <v>13</v>
      </c>
      <c r="L28" s="35" t="s">
        <v>1599</v>
      </c>
    </row>
    <row r="29" spans="1:12" ht="22.5" customHeight="1">
      <c r="A29" s="198"/>
      <c r="B29" s="195"/>
      <c r="C29" s="193"/>
      <c r="D29" s="195"/>
      <c r="E29" s="250"/>
      <c r="F29" s="197"/>
      <c r="G29" s="197"/>
      <c r="H29" s="197"/>
      <c r="I29" s="252"/>
      <c r="J29" s="252"/>
      <c r="K29" s="157"/>
      <c r="L29" s="253"/>
    </row>
    <row r="30" spans="1:12" ht="22.5" customHeight="1">
      <c r="A30" s="195"/>
      <c r="B30" s="195"/>
      <c r="C30" s="193"/>
      <c r="D30" s="195"/>
      <c r="E30" s="250"/>
      <c r="F30" s="197"/>
      <c r="G30" s="197"/>
      <c r="H30" s="197"/>
      <c r="I30" s="254"/>
      <c r="J30" s="254"/>
      <c r="K30" s="157"/>
      <c r="L30" s="253"/>
    </row>
    <row r="31" spans="1:12" ht="22.5" customHeight="1">
      <c r="A31"/>
      <c r="B31" s="647" t="s">
        <v>3063</v>
      </c>
      <c r="C31" s="127" t="s">
        <v>3064</v>
      </c>
      <c r="D31" s="641">
        <v>26</v>
      </c>
      <c r="E31" s="641"/>
      <c r="F31"/>
      <c r="G31"/>
      <c r="H31"/>
      <c r="I31"/>
      <c r="J31"/>
      <c r="K31"/>
      <c r="L31"/>
    </row>
    <row r="32" spans="1:12" ht="22.5" customHeight="1">
      <c r="A32"/>
      <c r="B32" s="647"/>
      <c r="C32" s="127" t="s">
        <v>3065</v>
      </c>
      <c r="D32" s="641">
        <v>18</v>
      </c>
      <c r="E32" s="641"/>
      <c r="F32"/>
      <c r="G32"/>
      <c r="H32"/>
      <c r="I32"/>
      <c r="J32"/>
      <c r="K32"/>
      <c r="L32"/>
    </row>
    <row r="33" spans="1:12" ht="22.5" customHeight="1">
      <c r="A33"/>
      <c r="B33" s="647"/>
      <c r="C33" s="127" t="s">
        <v>3066</v>
      </c>
      <c r="D33" s="641">
        <v>8</v>
      </c>
      <c r="E33" s="641"/>
      <c r="F33"/>
      <c r="G33"/>
      <c r="H33"/>
      <c r="I33"/>
      <c r="J33"/>
      <c r="K33"/>
      <c r="L33"/>
    </row>
    <row r="34" spans="1:12" ht="22.5" customHeight="1">
      <c r="A34"/>
      <c r="B34" s="647"/>
      <c r="C34" s="127" t="s">
        <v>3067</v>
      </c>
      <c r="D34" s="646">
        <f>D32/D31</f>
        <v>0.69230769230769229</v>
      </c>
      <c r="E34" s="646"/>
      <c r="F34"/>
      <c r="G34"/>
      <c r="H34"/>
      <c r="I34"/>
      <c r="J34"/>
      <c r="K34"/>
      <c r="L34"/>
    </row>
    <row r="35" spans="1:12" ht="22.5" customHeight="1">
      <c r="A35"/>
      <c r="B35" s="647"/>
      <c r="C35" s="127" t="s">
        <v>3068</v>
      </c>
      <c r="D35" s="656">
        <f>SUM(J3:J28)</f>
        <v>5180</v>
      </c>
      <c r="E35" s="641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 s="29"/>
      <c r="B66" s="10"/>
      <c r="C66" s="11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 s="29"/>
      <c r="B95" s="10"/>
      <c r="C95" s="11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 s="29"/>
      <c r="B115" s="10"/>
      <c r="C115" s="11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 s="29"/>
      <c r="B143" s="10"/>
      <c r="C143" s="11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s="92" customFormat="1" ht="22.5" customHeight="1"/>
    <row r="151" spans="1:12" s="92" customFormat="1" ht="22.5" customHeight="1"/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92" customFormat="1" ht="22.5" customHeight="1"/>
    <row r="154" spans="1:12" s="233" customFormat="1" ht="22.5" customHeight="1"/>
    <row r="155" spans="1:12" ht="22.5" customHeight="1">
      <c r="A155" s="29"/>
      <c r="B155" s="10"/>
      <c r="C155" s="11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 s="29"/>
      <c r="B167" s="10"/>
      <c r="C167" s="11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 s="29"/>
      <c r="B196" s="10"/>
      <c r="C196" s="11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234" customFormat="1" ht="22.5" customHeight="1"/>
    <row r="202" spans="1:12" s="234" customFormat="1" ht="22.5" customHeight="1"/>
    <row r="203" spans="1:12" s="234" customFormat="1" ht="22.5" customHeight="1"/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 s="29"/>
      <c r="B216" s="10"/>
      <c r="C216" s="11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 s="29"/>
      <c r="B228" s="10"/>
      <c r="C228" s="11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92" customFormat="1" ht="22.5" customHeight="1"/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 s="29"/>
      <c r="B244" s="10"/>
      <c r="C244" s="11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s="92" customFormat="1" ht="22.5" customHeight="1"/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s="92" customFormat="1" ht="22.5" customHeight="1"/>
    <row r="250" spans="1:12" s="92" customFormat="1" ht="22.5" customHeight="1"/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 s="29"/>
      <c r="B254" s="10"/>
      <c r="C254" s="11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 s="29"/>
      <c r="B270" s="10"/>
      <c r="C270" s="11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 s="29"/>
      <c r="B288" s="10"/>
      <c r="C288" s="11"/>
      <c r="D288"/>
      <c r="E288"/>
      <c r="F288"/>
      <c r="G288"/>
      <c r="H288"/>
      <c r="I288"/>
      <c r="J288"/>
      <c r="K288"/>
      <c r="L288"/>
    </row>
    <row r="289" spans="1:18" ht="22.5" customHeight="1"/>
    <row r="290" spans="1:18" ht="22.5" customHeight="1"/>
    <row r="291" spans="1:18" ht="22.5" customHeight="1"/>
    <row r="292" spans="1:18" ht="22.5" customHeight="1">
      <c r="M292" s="6"/>
      <c r="N292" s="1"/>
      <c r="O292" s="1"/>
      <c r="P292" s="29"/>
      <c r="Q292" s="10"/>
      <c r="R292" s="11"/>
    </row>
    <row r="293" spans="1:18" ht="22.5" customHeight="1"/>
    <row r="294" spans="1:18" ht="22.5" customHeight="1">
      <c r="A294"/>
      <c r="B294"/>
      <c r="C294"/>
      <c r="D294"/>
      <c r="I294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295" spans="1:18" ht="21" customHeight="1"/>
    <row r="296" spans="1:18" ht="22.5" customHeight="1"/>
    <row r="297" spans="1:18" ht="22.5" customHeight="1"/>
    <row r="298" spans="1:18" ht="22.5" customHeight="1"/>
    <row r="299" spans="1:18" ht="22.5" customHeight="1"/>
    <row r="300" spans="1:18" ht="22.5" customHeight="1"/>
    <row r="301" spans="1:18" ht="22.5" customHeight="1"/>
    <row r="302" spans="1:18" ht="22.5" customHeight="1">
      <c r="M302" s="6"/>
      <c r="N302" s="1"/>
      <c r="O302" s="1"/>
      <c r="P302" s="29"/>
      <c r="Q302" s="10"/>
      <c r="R302" s="11"/>
    </row>
    <row r="303" spans="1:18" ht="22.5" customHeight="1"/>
    <row r="304" spans="1:18" ht="22.5" customHeight="1"/>
    <row r="305" spans="13:18" ht="22.5" customHeight="1"/>
    <row r="306" spans="13:18" ht="22.5" customHeight="1">
      <c r="M306" s="6"/>
      <c r="N306" s="1"/>
      <c r="O306" s="1"/>
      <c r="P306" s="29"/>
      <c r="Q306" s="10"/>
      <c r="R306" s="11"/>
    </row>
    <row r="307" spans="13:18" ht="22.5" customHeight="1"/>
    <row r="308" spans="13:18" ht="22.5" customHeight="1"/>
    <row r="309" spans="13:18" ht="22.5" customHeight="1"/>
    <row r="310" spans="13:18" ht="22.5" customHeight="1"/>
    <row r="311" spans="13:18" ht="22.5" customHeight="1"/>
    <row r="312" spans="13:18" ht="22.5" customHeight="1"/>
    <row r="313" spans="13:18" ht="22.5" customHeight="1"/>
    <row r="314" spans="13:18" ht="22.5" customHeight="1"/>
    <row r="315" spans="13:18" ht="22.5" customHeight="1"/>
    <row r="316" spans="13:18" ht="22.5" customHeight="1"/>
    <row r="317" spans="13:18" ht="22.5" customHeight="1"/>
    <row r="318" spans="13:18" ht="22.5" customHeight="1"/>
    <row r="319" spans="13:18" ht="22.5" customHeight="1"/>
    <row r="320" spans="13:18" ht="22.5" customHeight="1">
      <c r="M320" s="6"/>
      <c r="N320" s="1"/>
      <c r="O320" s="1"/>
      <c r="P320" s="29"/>
      <c r="Q320" s="10"/>
      <c r="R320" s="11"/>
    </row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spans="13:18" ht="22.5" customHeight="1"/>
    <row r="338" spans="13:18" ht="22.5" customHeight="1"/>
    <row r="339" spans="13:18" ht="22.5" customHeight="1"/>
    <row r="340" spans="13:18" ht="22.5" customHeight="1"/>
    <row r="341" spans="13:18" ht="22.5" customHeight="1"/>
    <row r="342" spans="13:18" ht="22.5" customHeight="1"/>
    <row r="343" spans="13:18" ht="22.5" customHeight="1"/>
    <row r="344" spans="13:18" ht="22.5" customHeight="1"/>
    <row r="345" spans="13:18" ht="22.5" customHeight="1"/>
    <row r="346" spans="13:18" ht="22.5" customHeight="1"/>
    <row r="347" spans="13:18" ht="22.5" customHeight="1">
      <c r="M347" s="6"/>
      <c r="N347" s="1"/>
      <c r="O347" s="1"/>
      <c r="P347" s="29"/>
      <c r="Q347" s="10"/>
      <c r="R347" s="11"/>
    </row>
    <row r="348" spans="13:18" ht="22.5" customHeight="1"/>
    <row r="349" spans="13:18" ht="22.5" customHeight="1"/>
    <row r="350" spans="13:18" ht="22.5" customHeight="1"/>
    <row r="351" spans="13:18" ht="22.5" customHeight="1"/>
    <row r="352" spans="13:18" ht="22.5" customHeight="1"/>
    <row r="353" spans="13:18" ht="22.5" customHeight="1"/>
    <row r="354" spans="13:18" ht="22.5" customHeight="1"/>
    <row r="355" spans="13:18" ht="22.5" customHeight="1"/>
    <row r="356" spans="13:18" ht="22.5" customHeight="1">
      <c r="M356" s="6"/>
      <c r="N356" s="1"/>
      <c r="O356" s="1"/>
      <c r="P356" s="29"/>
      <c r="Q356" s="10"/>
      <c r="R356" s="11"/>
    </row>
    <row r="357" spans="13:18" ht="22.5" customHeight="1"/>
    <row r="358" spans="13:18" ht="22.5" customHeight="1"/>
    <row r="359" spans="13:18" ht="22.5" customHeight="1"/>
    <row r="360" spans="13:18" ht="22.5" customHeight="1"/>
    <row r="361" spans="13:18" ht="22.5" customHeight="1"/>
    <row r="362" spans="13:18" ht="22.5" customHeight="1"/>
    <row r="363" spans="13:18" ht="22.5" customHeight="1"/>
    <row r="364" spans="13:18" ht="22.5" customHeight="1"/>
    <row r="365" spans="13:18" ht="22.5" customHeight="1"/>
    <row r="366" spans="13:18" ht="22.5" customHeight="1"/>
    <row r="367" spans="13:18" ht="22.5" customHeight="1"/>
    <row r="368" spans="13:18" ht="22.5" customHeight="1"/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/>
    <row r="376" spans="13:18" ht="22.5" customHeight="1"/>
    <row r="377" spans="13:18" ht="22.5" customHeight="1">
      <c r="M377" s="6"/>
      <c r="N377" s="1"/>
      <c r="O377" s="1"/>
      <c r="P377" s="29"/>
      <c r="Q377" s="10"/>
      <c r="R377" s="11"/>
    </row>
    <row r="378" spans="13:18" ht="22.5" customHeight="1"/>
    <row r="379" spans="13:18" ht="22.5" customHeight="1"/>
    <row r="380" spans="13:18" ht="22.5" customHeight="1"/>
    <row r="381" spans="13:18" ht="22.5" customHeight="1"/>
    <row r="382" spans="13:18" ht="22.5" customHeight="1"/>
    <row r="383" spans="13:18" ht="22.5" customHeight="1"/>
    <row r="384" spans="13:18" ht="22.5" customHeight="1"/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/>
    <row r="390" spans="13:18" ht="22.5" customHeight="1">
      <c r="M390" s="6"/>
      <c r="N390" s="1"/>
      <c r="O390" s="1"/>
      <c r="P390" s="29"/>
      <c r="Q390" s="10"/>
      <c r="R390" s="11"/>
    </row>
    <row r="391" spans="13:18" ht="22.5" customHeight="1"/>
    <row r="392" spans="13:18" ht="22.5" customHeight="1"/>
    <row r="393" spans="13:18" ht="22.5" customHeight="1"/>
    <row r="394" spans="13:18" ht="22.5" customHeight="1"/>
    <row r="395" spans="13:18" ht="22.5" customHeight="1"/>
    <row r="396" spans="13:18" ht="22.5" customHeight="1"/>
    <row r="397" spans="13:18" ht="22.5" customHeight="1"/>
    <row r="398" spans="13:18" ht="22.5" customHeight="1"/>
    <row r="399" spans="13:18" ht="22.5" customHeight="1">
      <c r="M399" s="6"/>
      <c r="N399" s="1"/>
      <c r="O399" s="1"/>
      <c r="P399" s="29"/>
      <c r="Q399" s="10"/>
      <c r="R399" s="11"/>
    </row>
    <row r="400" spans="13:18" ht="22.5" customHeight="1"/>
    <row r="401" spans="13:18" ht="22.5" customHeight="1"/>
    <row r="402" spans="13:18" ht="22.5" customHeight="1"/>
    <row r="403" spans="13:18" ht="22.5" customHeight="1"/>
    <row r="404" spans="13:18" ht="22.5" customHeight="1"/>
    <row r="405" spans="13:18" ht="22.5" customHeight="1"/>
    <row r="406" spans="13:18" ht="22.5" customHeight="1"/>
    <row r="407" spans="13:18" ht="22.5" customHeight="1"/>
    <row r="408" spans="13:18" ht="22.5" customHeight="1"/>
    <row r="409" spans="13:18" ht="22.5" customHeight="1"/>
    <row r="410" spans="13:18" ht="22.5" customHeight="1"/>
    <row r="411" spans="13:18" ht="22.5" customHeight="1"/>
    <row r="412" spans="13:18" ht="22.5" customHeight="1">
      <c r="M412" s="6"/>
      <c r="N412" s="1"/>
      <c r="O412" s="1"/>
      <c r="P412" s="29"/>
      <c r="Q412" s="10"/>
      <c r="R412" s="11"/>
    </row>
    <row r="413" spans="13:18" ht="22.5" customHeight="1"/>
    <row r="414" spans="13:18" ht="22.5" customHeight="1"/>
    <row r="415" spans="13:18" ht="22.5" customHeight="1">
      <c r="M415" s="6"/>
      <c r="N415" s="1"/>
      <c r="O415" s="1"/>
      <c r="P415" s="29"/>
      <c r="Q415" s="10"/>
      <c r="R415" s="11"/>
    </row>
    <row r="416" spans="13:18" ht="22.5" customHeight="1"/>
    <row r="417" spans="13:18" ht="22.5" customHeight="1"/>
    <row r="418" spans="13:18" ht="22.5" customHeight="1"/>
    <row r="419" spans="13:18" ht="22.5" customHeight="1">
      <c r="M419" s="6"/>
      <c r="N419" s="1"/>
      <c r="O419" s="1"/>
      <c r="P419" s="29"/>
      <c r="Q419" s="10"/>
      <c r="R419" s="11"/>
    </row>
    <row r="420" spans="13:18" ht="22.5" customHeight="1"/>
    <row r="421" spans="13:18" ht="22.5" customHeight="1"/>
    <row r="422" spans="13:18" ht="22.5" customHeight="1">
      <c r="M422" s="6"/>
      <c r="N422" s="1"/>
      <c r="O422" s="1"/>
      <c r="P422" s="29"/>
      <c r="Q422" s="10"/>
      <c r="R422" s="11"/>
    </row>
    <row r="423" spans="13:18" ht="22.5" customHeight="1"/>
    <row r="424" spans="13:18" ht="22.5" customHeight="1"/>
    <row r="425" spans="13:18" ht="22.5" customHeight="1"/>
    <row r="426" spans="13:18" ht="22.5" customHeight="1"/>
    <row r="427" spans="13:18" ht="22.5" customHeight="1"/>
    <row r="428" spans="13:18" ht="22.5" customHeight="1">
      <c r="M428" s="6"/>
      <c r="N428" s="1"/>
      <c r="O428" s="1"/>
      <c r="P428" s="29"/>
      <c r="Q428" s="10"/>
      <c r="R428" s="11"/>
    </row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/>
    <row r="437" spans="13:18" ht="22.5" customHeight="1">
      <c r="M437" s="6"/>
      <c r="N437" s="1"/>
      <c r="O437" s="1"/>
      <c r="P437" s="29"/>
      <c r="Q437" s="10"/>
      <c r="R437" s="11"/>
    </row>
    <row r="438" spans="13:18" ht="22.5" customHeight="1"/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>
      <c r="M447" s="6"/>
      <c r="N447" s="1"/>
      <c r="O447" s="1"/>
      <c r="P447" s="29"/>
      <c r="Q447" s="10"/>
      <c r="R447" s="11"/>
    </row>
    <row r="448" spans="13:18" ht="22.5" customHeight="1"/>
    <row r="449" spans="13:18" ht="22.5" customHeight="1"/>
    <row r="450" spans="13:18" ht="22.5" customHeight="1"/>
    <row r="451" spans="13:18" ht="22.5" customHeight="1"/>
    <row r="452" spans="13:18" ht="22.5" customHeight="1"/>
    <row r="453" spans="13:18" ht="22.5" customHeight="1"/>
    <row r="454" spans="13:18" ht="22.5" customHeight="1"/>
    <row r="455" spans="13:18" ht="22.5" customHeight="1"/>
    <row r="456" spans="13:18" ht="22.5" customHeight="1"/>
    <row r="457" spans="13:18" ht="22.5" customHeight="1"/>
    <row r="458" spans="13:18" ht="22.5" customHeight="1"/>
    <row r="459" spans="13:18" ht="22.5" customHeight="1"/>
    <row r="460" spans="13:18" ht="22.5" customHeight="1"/>
    <row r="461" spans="13:18" ht="22.5" customHeight="1"/>
    <row r="462" spans="13:18" ht="22.5" customHeight="1"/>
    <row r="463" spans="13:18" ht="22.5" customHeight="1"/>
    <row r="464" spans="13:18" ht="22.5" customHeight="1">
      <c r="M464" s="6"/>
      <c r="N464" s="1"/>
      <c r="O464" s="1"/>
      <c r="P464" s="29"/>
      <c r="Q464" s="10"/>
      <c r="R464" s="11"/>
    </row>
    <row r="465" spans="13:18" ht="22.5" customHeight="1"/>
    <row r="466" spans="13:18" ht="22.5" customHeight="1"/>
    <row r="467" spans="13:18" ht="22.5" customHeight="1"/>
    <row r="468" spans="13:18" ht="22.5" customHeight="1">
      <c r="M468" s="6"/>
      <c r="N468" s="1"/>
      <c r="O468" s="1"/>
      <c r="P468" s="29"/>
      <c r="Q468" s="10"/>
      <c r="R468" s="11"/>
    </row>
    <row r="469" spans="13:18" ht="22.5" customHeight="1"/>
    <row r="470" spans="13:18" ht="22.5" customHeight="1"/>
    <row r="471" spans="13:18" ht="22.5" customHeight="1"/>
    <row r="472" spans="13:18" ht="22.5" customHeight="1">
      <c r="M472" s="6"/>
      <c r="N472" s="1"/>
      <c r="O472" s="1"/>
      <c r="P472" s="29"/>
      <c r="Q472" s="10"/>
      <c r="R472" s="11"/>
    </row>
  </sheetData>
  <mergeCells count="16">
    <mergeCell ref="A1:L1"/>
    <mergeCell ref="D31:E31"/>
    <mergeCell ref="D32:E32"/>
    <mergeCell ref="D33:E33"/>
    <mergeCell ref="D34:E34"/>
    <mergeCell ref="D35:E35"/>
    <mergeCell ref="A3:A4"/>
    <mergeCell ref="A5:A6"/>
    <mergeCell ref="A7:A8"/>
    <mergeCell ref="A9:A11"/>
    <mergeCell ref="A12:A13"/>
    <mergeCell ref="A14:A15"/>
    <mergeCell ref="A17:A18"/>
    <mergeCell ref="A19:A22"/>
    <mergeCell ref="A23:A26"/>
    <mergeCell ref="B31:B35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L3" sqref="J3:J19 L3:L19"/>
    </sheetView>
  </sheetViews>
  <sheetFormatPr defaultColWidth="9" defaultRowHeight="13.5"/>
  <cols>
    <col min="1" max="1" width="14.125" style="1" customWidth="1"/>
    <col min="2" max="2" width="5.125" style="1" customWidth="1"/>
    <col min="3" max="3" width="53.625" style="2" customWidth="1"/>
    <col min="4" max="4" width="15.625" style="1" customWidth="1"/>
    <col min="5" max="5" width="17.5" style="1" customWidth="1"/>
    <col min="6" max="6" width="12.625" style="1" hidden="1" customWidth="1"/>
    <col min="7" max="7" width="8.375" style="1" customWidth="1"/>
    <col min="8" max="8" width="9.625" style="177" customWidth="1"/>
    <col min="9" max="9" width="10.625" style="1" customWidth="1"/>
    <col min="10" max="10" width="12.5" style="1" customWidth="1"/>
    <col min="11" max="11" width="10.375" style="3" customWidth="1"/>
    <col min="12" max="12" width="21.5" style="4" customWidth="1"/>
  </cols>
  <sheetData>
    <row r="1" spans="1:12" ht="33.6" customHeight="1">
      <c r="A1" s="654" t="s">
        <v>3085</v>
      </c>
      <c r="B1" s="654"/>
      <c r="C1" s="654"/>
      <c r="D1" s="654"/>
      <c r="E1" s="654"/>
      <c r="F1" s="655"/>
      <c r="G1" s="655"/>
      <c r="H1" s="661"/>
      <c r="I1" s="655"/>
      <c r="J1" s="655"/>
      <c r="K1" s="654"/>
      <c r="L1" s="654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8" t="s">
        <v>1584</v>
      </c>
      <c r="I2" s="120" t="s">
        <v>3060</v>
      </c>
      <c r="J2" s="24" t="s">
        <v>3061</v>
      </c>
      <c r="K2" s="128" t="s">
        <v>3062</v>
      </c>
      <c r="L2" s="128" t="s">
        <v>13</v>
      </c>
    </row>
    <row r="3" spans="1:12" ht="22.5" customHeight="1">
      <c r="A3" s="642" t="s">
        <v>2142</v>
      </c>
      <c r="B3" s="122">
        <v>3</v>
      </c>
      <c r="C3" s="122" t="s">
        <v>2143</v>
      </c>
      <c r="D3" s="122" t="s">
        <v>3010</v>
      </c>
      <c r="E3" s="123" t="s">
        <v>2145</v>
      </c>
      <c r="F3" s="52"/>
      <c r="G3" s="52">
        <v>600</v>
      </c>
      <c r="H3" s="146">
        <v>200</v>
      </c>
      <c r="I3" s="52">
        <v>300</v>
      </c>
      <c r="J3" s="52">
        <f t="shared" ref="J3" si="0">AVERAGE(H3:I3)</f>
        <v>250</v>
      </c>
      <c r="K3" s="52">
        <v>25</v>
      </c>
      <c r="L3" s="58" t="s">
        <v>129</v>
      </c>
    </row>
    <row r="4" spans="1:12" ht="22.5" customHeight="1">
      <c r="A4" s="642"/>
      <c r="B4" s="124">
        <v>4</v>
      </c>
      <c r="C4" s="122" t="s">
        <v>3011</v>
      </c>
      <c r="D4" s="122" t="s">
        <v>2148</v>
      </c>
      <c r="E4" s="123" t="s">
        <v>2149</v>
      </c>
      <c r="F4" s="52"/>
      <c r="G4" s="52">
        <v>1400</v>
      </c>
      <c r="H4" s="242">
        <v>800</v>
      </c>
      <c r="I4" s="52">
        <v>800</v>
      </c>
      <c r="J4" s="52">
        <f t="shared" ref="J4:J5" si="1">AVERAGE(H4:I4)</f>
        <v>800</v>
      </c>
      <c r="K4" s="52">
        <v>26</v>
      </c>
      <c r="L4" s="51" t="s">
        <v>2151</v>
      </c>
    </row>
    <row r="5" spans="1:12" ht="22.5" customHeight="1">
      <c r="A5" s="642"/>
      <c r="B5" s="122">
        <v>1</v>
      </c>
      <c r="C5" s="167" t="s">
        <v>2152</v>
      </c>
      <c r="D5" s="122" t="s">
        <v>2144</v>
      </c>
      <c r="E5" s="123" t="s">
        <v>2153</v>
      </c>
      <c r="F5" s="52"/>
      <c r="G5" s="52">
        <v>200</v>
      </c>
      <c r="H5" s="146">
        <v>200</v>
      </c>
      <c r="I5" s="52">
        <v>200</v>
      </c>
      <c r="J5" s="52">
        <f t="shared" si="1"/>
        <v>200</v>
      </c>
      <c r="K5" s="52">
        <v>13</v>
      </c>
      <c r="L5" s="51" t="s">
        <v>1599</v>
      </c>
    </row>
    <row r="6" spans="1:12" ht="22.5" customHeight="1">
      <c r="A6" s="642" t="s">
        <v>2155</v>
      </c>
      <c r="B6" s="122">
        <v>3</v>
      </c>
      <c r="C6" s="125" t="s">
        <v>2143</v>
      </c>
      <c r="D6" s="122" t="s">
        <v>2156</v>
      </c>
      <c r="E6" s="123" t="s">
        <v>2157</v>
      </c>
      <c r="F6" s="8"/>
      <c r="G6" s="8">
        <v>600</v>
      </c>
      <c r="H6" s="124"/>
      <c r="I6" s="8"/>
      <c r="J6" s="168" t="s">
        <v>1232</v>
      </c>
      <c r="K6" s="8">
        <v>25</v>
      </c>
      <c r="L6" s="42" t="s">
        <v>2158</v>
      </c>
    </row>
    <row r="7" spans="1:12" ht="22.5" customHeight="1">
      <c r="A7" s="642"/>
      <c r="B7" s="124">
        <v>1</v>
      </c>
      <c r="C7" s="167" t="s">
        <v>2159</v>
      </c>
      <c r="D7" s="122" t="s">
        <v>2160</v>
      </c>
      <c r="E7" s="123" t="s">
        <v>2161</v>
      </c>
      <c r="F7" s="52"/>
      <c r="G7" s="52">
        <v>200</v>
      </c>
      <c r="H7" s="146">
        <v>200</v>
      </c>
      <c r="I7" s="52">
        <v>200</v>
      </c>
      <c r="J7" s="52">
        <f t="shared" ref="J7:J10" si="2">AVERAGE(H7:I7)</f>
        <v>200</v>
      </c>
      <c r="K7" s="52">
        <v>17</v>
      </c>
      <c r="L7" s="51" t="s">
        <v>1599</v>
      </c>
    </row>
    <row r="8" spans="1:12" ht="22.5" customHeight="1">
      <c r="A8" s="642"/>
      <c r="B8" s="122">
        <v>2</v>
      </c>
      <c r="C8" s="167" t="s">
        <v>2163</v>
      </c>
      <c r="D8" s="122" t="s">
        <v>2160</v>
      </c>
      <c r="E8" s="123" t="s">
        <v>2161</v>
      </c>
      <c r="F8" s="52"/>
      <c r="G8" s="52">
        <v>300</v>
      </c>
      <c r="H8" s="242">
        <v>200</v>
      </c>
      <c r="I8" s="52">
        <v>200</v>
      </c>
      <c r="J8" s="52">
        <f t="shared" si="2"/>
        <v>200</v>
      </c>
      <c r="K8" s="52">
        <v>17</v>
      </c>
      <c r="L8" s="51" t="s">
        <v>1723</v>
      </c>
    </row>
    <row r="9" spans="1:12" ht="22.5" customHeight="1">
      <c r="A9" s="642"/>
      <c r="B9" s="122">
        <v>4</v>
      </c>
      <c r="C9" s="167" t="s">
        <v>2165</v>
      </c>
      <c r="D9" s="122" t="s">
        <v>2160</v>
      </c>
      <c r="E9" s="123" t="s">
        <v>2161</v>
      </c>
      <c r="F9" s="52"/>
      <c r="G9" s="52">
        <v>1400</v>
      </c>
      <c r="H9" s="146">
        <v>800</v>
      </c>
      <c r="I9" s="52">
        <v>600</v>
      </c>
      <c r="J9" s="52">
        <f t="shared" si="2"/>
        <v>700</v>
      </c>
      <c r="K9" s="52">
        <v>17</v>
      </c>
      <c r="L9" s="51" t="s">
        <v>2063</v>
      </c>
    </row>
    <row r="10" spans="1:12" ht="22.5" customHeight="1">
      <c r="A10" s="596" t="s">
        <v>796</v>
      </c>
      <c r="B10" s="122">
        <v>3</v>
      </c>
      <c r="C10" s="122" t="s">
        <v>2167</v>
      </c>
      <c r="D10" s="147" t="s">
        <v>809</v>
      </c>
      <c r="E10" s="123" t="s">
        <v>2168</v>
      </c>
      <c r="F10" s="52"/>
      <c r="G10" s="52">
        <v>450</v>
      </c>
      <c r="H10" s="146">
        <v>250</v>
      </c>
      <c r="I10" s="52">
        <v>400</v>
      </c>
      <c r="J10" s="52">
        <f t="shared" si="2"/>
        <v>325</v>
      </c>
      <c r="K10" s="52">
        <v>35</v>
      </c>
      <c r="L10" s="58" t="s">
        <v>1612</v>
      </c>
    </row>
    <row r="11" spans="1:12" ht="22.5" customHeight="1">
      <c r="A11" s="596"/>
      <c r="B11" s="122">
        <v>3</v>
      </c>
      <c r="C11" s="125" t="s">
        <v>2170</v>
      </c>
      <c r="D11" s="89" t="s">
        <v>809</v>
      </c>
      <c r="E11" s="123">
        <v>15201139118</v>
      </c>
      <c r="F11" s="8"/>
      <c r="G11" s="8">
        <v>500</v>
      </c>
      <c r="H11" s="124"/>
      <c r="I11" s="8"/>
      <c r="J11" s="168" t="s">
        <v>1232</v>
      </c>
      <c r="K11" s="8">
        <v>35</v>
      </c>
      <c r="L11" s="42" t="s">
        <v>2171</v>
      </c>
    </row>
    <row r="12" spans="1:12" ht="22.5" customHeight="1">
      <c r="A12" s="596"/>
      <c r="B12" s="122">
        <v>3</v>
      </c>
      <c r="C12" s="167" t="s">
        <v>2172</v>
      </c>
      <c r="D12" s="147" t="s">
        <v>809</v>
      </c>
      <c r="E12" s="123" t="s">
        <v>2168</v>
      </c>
      <c r="F12" s="52"/>
      <c r="G12" s="52">
        <v>400</v>
      </c>
      <c r="H12" s="146">
        <v>200</v>
      </c>
      <c r="I12" s="52">
        <v>150</v>
      </c>
      <c r="J12" s="52">
        <f t="shared" ref="J12" si="3">AVERAGE(H12:I12)</f>
        <v>175</v>
      </c>
      <c r="K12" s="52">
        <v>12</v>
      </c>
      <c r="L12" s="58" t="s">
        <v>129</v>
      </c>
    </row>
    <row r="13" spans="1:12" ht="22.5" customHeight="1">
      <c r="A13" s="642" t="s">
        <v>807</v>
      </c>
      <c r="B13" s="122">
        <v>3</v>
      </c>
      <c r="C13" s="122" t="s">
        <v>2167</v>
      </c>
      <c r="D13" s="122" t="s">
        <v>809</v>
      </c>
      <c r="E13" s="123">
        <v>15201139118</v>
      </c>
      <c r="F13" s="8"/>
      <c r="G13" s="8">
        <v>450</v>
      </c>
      <c r="H13" s="124"/>
      <c r="I13" s="8"/>
      <c r="J13" s="168" t="s">
        <v>1232</v>
      </c>
      <c r="K13" s="8">
        <v>35</v>
      </c>
      <c r="L13" s="42" t="s">
        <v>2174</v>
      </c>
    </row>
    <row r="14" spans="1:12" ht="22.5" customHeight="1">
      <c r="A14" s="642"/>
      <c r="B14" s="122">
        <v>1</v>
      </c>
      <c r="C14" s="125" t="s">
        <v>2175</v>
      </c>
      <c r="D14" s="122" t="s">
        <v>809</v>
      </c>
      <c r="E14" s="123">
        <v>15201139118</v>
      </c>
      <c r="F14" s="179"/>
      <c r="G14" s="52">
        <v>450</v>
      </c>
      <c r="H14" s="146">
        <v>200</v>
      </c>
      <c r="I14" s="52">
        <v>250</v>
      </c>
      <c r="J14" s="52">
        <f t="shared" ref="J14:J19" si="4">AVERAGE(H14:I14)</f>
        <v>225</v>
      </c>
      <c r="K14" s="52">
        <v>20</v>
      </c>
      <c r="L14" s="51" t="s">
        <v>1599</v>
      </c>
    </row>
    <row r="15" spans="1:12" ht="22.5" customHeight="1">
      <c r="A15" s="642"/>
      <c r="B15" s="89">
        <v>3</v>
      </c>
      <c r="C15" s="125" t="s">
        <v>2170</v>
      </c>
      <c r="D15" s="147" t="s">
        <v>809</v>
      </c>
      <c r="E15" s="123">
        <v>15201139118</v>
      </c>
      <c r="F15" s="179"/>
      <c r="G15" s="52">
        <v>500</v>
      </c>
      <c r="H15" s="146">
        <v>300</v>
      </c>
      <c r="I15" s="52">
        <v>300</v>
      </c>
      <c r="J15" s="52">
        <f t="shared" si="4"/>
        <v>300</v>
      </c>
      <c r="K15" s="52">
        <v>35</v>
      </c>
      <c r="L15" s="51" t="s">
        <v>1606</v>
      </c>
    </row>
    <row r="16" spans="1:12" ht="22.5" customHeight="1">
      <c r="A16" s="642" t="s">
        <v>2179</v>
      </c>
      <c r="B16" s="89">
        <v>3</v>
      </c>
      <c r="C16" s="125" t="s">
        <v>2180</v>
      </c>
      <c r="D16" s="147" t="s">
        <v>816</v>
      </c>
      <c r="E16" s="123">
        <v>15210846283</v>
      </c>
      <c r="F16" s="179"/>
      <c r="G16" s="52">
        <v>560</v>
      </c>
      <c r="H16" s="146">
        <v>400</v>
      </c>
      <c r="I16" s="52">
        <v>400</v>
      </c>
      <c r="J16" s="52">
        <f t="shared" si="4"/>
        <v>400</v>
      </c>
      <c r="K16" s="52">
        <v>40</v>
      </c>
      <c r="L16" s="51" t="s">
        <v>1606</v>
      </c>
    </row>
    <row r="17" spans="1:12" ht="22.5" customHeight="1">
      <c r="A17" s="642"/>
      <c r="B17" s="122">
        <v>1</v>
      </c>
      <c r="C17" s="125" t="s">
        <v>2182</v>
      </c>
      <c r="D17" s="147" t="s">
        <v>816</v>
      </c>
      <c r="E17" s="123">
        <v>15210846283</v>
      </c>
      <c r="F17" s="179"/>
      <c r="G17" s="52">
        <v>120</v>
      </c>
      <c r="H17" s="146">
        <v>120</v>
      </c>
      <c r="I17" s="52">
        <v>120</v>
      </c>
      <c r="J17" s="52">
        <f t="shared" si="4"/>
        <v>120</v>
      </c>
      <c r="K17" s="52">
        <v>40</v>
      </c>
      <c r="L17" s="51" t="s">
        <v>1599</v>
      </c>
    </row>
    <row r="18" spans="1:12" ht="22.5" customHeight="1">
      <c r="A18" s="596" t="s">
        <v>1855</v>
      </c>
      <c r="B18" s="122">
        <v>1</v>
      </c>
      <c r="C18" s="125" t="s">
        <v>2184</v>
      </c>
      <c r="D18" s="147" t="s">
        <v>831</v>
      </c>
      <c r="E18" s="123" t="s">
        <v>2185</v>
      </c>
      <c r="F18" s="179"/>
      <c r="G18" s="52">
        <v>800</v>
      </c>
      <c r="H18" s="146">
        <v>300</v>
      </c>
      <c r="I18" s="52">
        <v>150</v>
      </c>
      <c r="J18" s="52">
        <f t="shared" si="4"/>
        <v>225</v>
      </c>
      <c r="K18" s="52">
        <v>10</v>
      </c>
      <c r="L18" s="51" t="s">
        <v>1599</v>
      </c>
    </row>
    <row r="19" spans="1:12" ht="22.5" customHeight="1">
      <c r="A19" s="596"/>
      <c r="B19" s="122">
        <v>3</v>
      </c>
      <c r="C19" s="125" t="s">
        <v>2187</v>
      </c>
      <c r="D19" s="147" t="s">
        <v>831</v>
      </c>
      <c r="E19" s="123" t="s">
        <v>2185</v>
      </c>
      <c r="F19" s="179"/>
      <c r="G19" s="52">
        <v>1000</v>
      </c>
      <c r="H19" s="146">
        <v>500</v>
      </c>
      <c r="I19" s="52">
        <v>200</v>
      </c>
      <c r="J19" s="52">
        <f t="shared" si="4"/>
        <v>350</v>
      </c>
      <c r="K19" s="52">
        <v>10</v>
      </c>
      <c r="L19" s="57" t="s">
        <v>129</v>
      </c>
    </row>
    <row r="20" spans="1:12" ht="22.5" customHeight="1">
      <c r="A20"/>
      <c r="B20"/>
      <c r="C20"/>
      <c r="D20"/>
      <c r="E20"/>
      <c r="F20"/>
      <c r="G20"/>
      <c r="H20" s="243"/>
      <c r="I20"/>
      <c r="J20"/>
      <c r="K20"/>
      <c r="L20"/>
    </row>
    <row r="21" spans="1:12" ht="22.5" customHeight="1">
      <c r="A21"/>
      <c r="B21" s="647" t="s">
        <v>3063</v>
      </c>
      <c r="C21" s="127" t="s">
        <v>3064</v>
      </c>
      <c r="D21" s="641">
        <v>17</v>
      </c>
      <c r="E21" s="641"/>
      <c r="F21"/>
      <c r="G21"/>
      <c r="H21" s="243"/>
      <c r="I21"/>
      <c r="J21"/>
      <c r="K21"/>
      <c r="L21"/>
    </row>
    <row r="22" spans="1:12" ht="22.5" customHeight="1">
      <c r="A22"/>
      <c r="B22" s="647"/>
      <c r="C22" s="127" t="s">
        <v>3065</v>
      </c>
      <c r="D22" s="641">
        <v>14</v>
      </c>
      <c r="E22" s="641"/>
      <c r="F22"/>
      <c r="G22"/>
      <c r="H22" s="243"/>
      <c r="I22"/>
      <c r="J22"/>
      <c r="K22"/>
      <c r="L22"/>
    </row>
    <row r="23" spans="1:12" ht="22.5" customHeight="1">
      <c r="A23"/>
      <c r="B23" s="647"/>
      <c r="C23" s="127" t="s">
        <v>3066</v>
      </c>
      <c r="D23" s="641">
        <v>3</v>
      </c>
      <c r="E23" s="641"/>
      <c r="F23"/>
      <c r="G23"/>
      <c r="H23" s="243"/>
      <c r="I23"/>
      <c r="J23"/>
      <c r="K23"/>
      <c r="L23"/>
    </row>
    <row r="24" spans="1:12" ht="22.5" customHeight="1">
      <c r="A24"/>
      <c r="B24" s="647"/>
      <c r="C24" s="127" t="s">
        <v>3067</v>
      </c>
      <c r="D24" s="650">
        <f>D22/D21</f>
        <v>0.82352941176470584</v>
      </c>
      <c r="E24" s="646"/>
      <c r="F24"/>
      <c r="G24"/>
      <c r="H24" s="243"/>
      <c r="I24"/>
      <c r="J24"/>
      <c r="K24"/>
      <c r="L24"/>
    </row>
    <row r="25" spans="1:12" ht="22.5" customHeight="1">
      <c r="A25"/>
      <c r="B25" s="647"/>
      <c r="C25" s="127" t="s">
        <v>3068</v>
      </c>
      <c r="D25" s="641">
        <f>SUM(J14:J19,J12,J7:J10,J3:J5)</f>
        <v>4470</v>
      </c>
      <c r="E25" s="641"/>
      <c r="F25"/>
      <c r="G25"/>
      <c r="H25" s="243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 s="243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 s="243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 s="243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 s="243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 s="243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 s="243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 s="243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 s="24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 s="243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 s="243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 s="243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 s="243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 s="243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 s="243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 s="243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 s="243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 s="243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 s="2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 s="243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 s="243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 s="243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 s="243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 s="243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 s="243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 s="243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 s="243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 s="243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 s="24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 s="243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 s="243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 s="243"/>
      <c r="I56"/>
      <c r="J56"/>
      <c r="K56"/>
      <c r="L56"/>
    </row>
    <row r="57" spans="1:12" ht="22.5" customHeight="1">
      <c r="A57" s="29"/>
      <c r="B57" s="10"/>
      <c r="C57" s="11"/>
      <c r="D57"/>
      <c r="E57"/>
      <c r="F57"/>
      <c r="G57"/>
      <c r="H57" s="243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 s="243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 s="243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 s="243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 s="243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 s="243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 s="24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 s="243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 s="243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 s="243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 s="243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 s="243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 s="243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 s="243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 s="243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 s="243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 s="24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 s="243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 s="243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 s="243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 s="243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 s="243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 s="243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 s="243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 s="243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 s="243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 s="24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 s="243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 s="243"/>
      <c r="I85"/>
      <c r="J85"/>
      <c r="K85"/>
      <c r="L85"/>
    </row>
    <row r="86" spans="1:12" ht="22.5" customHeight="1">
      <c r="A86" s="29"/>
      <c r="B86" s="10"/>
      <c r="C86" s="11"/>
      <c r="D86"/>
      <c r="E86"/>
      <c r="F86"/>
      <c r="G86"/>
      <c r="H86" s="243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 s="243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 s="243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 s="243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 s="243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 s="243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 s="243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 s="24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 s="243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 s="243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 s="243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 s="243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 s="243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 s="243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 s="243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 s="243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 s="243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 s="24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 s="243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 s="243"/>
      <c r="I105"/>
      <c r="J105"/>
      <c r="K105"/>
      <c r="L105"/>
    </row>
    <row r="106" spans="1:12" ht="22.5" customHeight="1">
      <c r="A106" s="29"/>
      <c r="B106" s="10"/>
      <c r="C106" s="11"/>
      <c r="D106"/>
      <c r="E106"/>
      <c r="F106"/>
      <c r="G106"/>
      <c r="H106" s="243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 s="243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 s="243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 s="243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 s="243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 s="243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 s="243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 s="24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 s="243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 s="243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 s="243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 s="243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 s="243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 s="243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 s="243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 s="243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 s="243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 s="24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 s="243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 s="243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 s="243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 s="243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 s="243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 s="243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 s="243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 s="243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 s="243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 s="243"/>
      <c r="I133"/>
      <c r="J133"/>
      <c r="K133"/>
      <c r="L133"/>
    </row>
    <row r="134" spans="1:12" ht="22.5" customHeight="1">
      <c r="A134" s="29"/>
      <c r="B134" s="10"/>
      <c r="C134" s="11"/>
      <c r="D134"/>
      <c r="E134"/>
      <c r="F134"/>
      <c r="G134"/>
      <c r="H134" s="243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 s="243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 s="243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 s="243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 s="243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 s="243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 s="243"/>
      <c r="I140"/>
      <c r="J140"/>
      <c r="K140"/>
      <c r="L140"/>
    </row>
    <row r="141" spans="1:12" s="92" customFormat="1" ht="22.5" customHeight="1">
      <c r="H141" s="244"/>
    </row>
    <row r="142" spans="1:12" s="92" customFormat="1" ht="22.5" customHeight="1">
      <c r="H142" s="244"/>
    </row>
    <row r="143" spans="1:12" ht="22.5" customHeight="1">
      <c r="A143"/>
      <c r="B143"/>
      <c r="C143"/>
      <c r="D143"/>
      <c r="E143"/>
      <c r="F143"/>
      <c r="G143"/>
      <c r="H143" s="243"/>
      <c r="I143"/>
      <c r="J143"/>
      <c r="K143"/>
      <c r="L143"/>
    </row>
    <row r="144" spans="1:12" s="92" customFormat="1" ht="22.5" customHeight="1">
      <c r="H144" s="244"/>
    </row>
    <row r="145" spans="1:12" s="233" customFormat="1" ht="22.5" customHeight="1">
      <c r="H145" s="245"/>
    </row>
    <row r="146" spans="1:12" ht="22.5" customHeight="1">
      <c r="A146" s="29"/>
      <c r="B146" s="10"/>
      <c r="C146" s="11"/>
      <c r="D146"/>
      <c r="E146"/>
      <c r="F146"/>
      <c r="G146"/>
      <c r="H146" s="243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 s="243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 s="243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 s="243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 s="243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 s="243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 s="243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 s="24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 s="243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 s="243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 s="243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 s="243"/>
      <c r="I157"/>
      <c r="J157"/>
      <c r="K157"/>
      <c r="L157"/>
    </row>
    <row r="158" spans="1:12" ht="22.5" customHeight="1">
      <c r="A158" s="29"/>
      <c r="B158" s="10"/>
      <c r="C158" s="11"/>
      <c r="D158"/>
      <c r="E158"/>
      <c r="F158"/>
      <c r="G158"/>
      <c r="H158" s="243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 s="243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 s="243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 s="243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 s="243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 s="24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 s="243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 s="243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 s="243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 s="243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 s="243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 s="243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 s="243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 s="243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 s="243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 s="24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 s="243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 s="243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 s="243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 s="243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 s="243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 s="243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 s="243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 s="243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 s="243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 s="24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 s="243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 s="243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 s="243"/>
      <c r="I186"/>
      <c r="J186"/>
      <c r="K186"/>
      <c r="L186"/>
    </row>
    <row r="187" spans="1:12" ht="22.5" customHeight="1">
      <c r="A187" s="29"/>
      <c r="B187" s="10"/>
      <c r="C187" s="11"/>
      <c r="D187"/>
      <c r="E187"/>
      <c r="F187"/>
      <c r="G187"/>
      <c r="H187" s="243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 s="243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 s="243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 s="243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 s="243"/>
      <c r="I191"/>
      <c r="J191"/>
      <c r="K191"/>
      <c r="L191"/>
    </row>
    <row r="192" spans="1:12" s="234" customFormat="1" ht="22.5" customHeight="1">
      <c r="H192" s="246"/>
    </row>
    <row r="193" spans="1:12" s="234" customFormat="1" ht="22.5" customHeight="1">
      <c r="H193" s="246"/>
    </row>
    <row r="194" spans="1:12" s="234" customFormat="1" ht="22.5" customHeight="1">
      <c r="H194" s="246"/>
    </row>
    <row r="195" spans="1:12" ht="22.5" customHeight="1">
      <c r="A195"/>
      <c r="B195"/>
      <c r="C195"/>
      <c r="D195"/>
      <c r="E195"/>
      <c r="F195"/>
      <c r="G195"/>
      <c r="H195" s="243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 s="243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 s="243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 s="243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 s="243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 s="243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 s="243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 s="243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 s="24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 s="243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 s="243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 s="243"/>
      <c r="I206"/>
      <c r="J206"/>
      <c r="K206"/>
      <c r="L206"/>
    </row>
    <row r="207" spans="1:12" ht="22.5" customHeight="1">
      <c r="A207" s="29"/>
      <c r="B207" s="10"/>
      <c r="C207" s="11"/>
      <c r="D207"/>
      <c r="E207"/>
      <c r="F207"/>
      <c r="G207"/>
      <c r="H207" s="243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 s="243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 s="243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 s="243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 s="243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 s="243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 s="24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 s="243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 s="243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 s="243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 s="243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 s="243"/>
      <c r="I218"/>
      <c r="J218"/>
      <c r="K218"/>
      <c r="L218"/>
    </row>
    <row r="219" spans="1:12" ht="22.5" customHeight="1">
      <c r="A219" s="29"/>
      <c r="B219" s="10"/>
      <c r="C219" s="11"/>
      <c r="D219"/>
      <c r="E219"/>
      <c r="F219"/>
      <c r="G219"/>
      <c r="H219" s="243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 s="243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 s="243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 s="243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 s="24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 s="243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 s="243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 s="243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 s="243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 s="243"/>
      <c r="I228"/>
      <c r="J228"/>
      <c r="K228"/>
      <c r="L228"/>
    </row>
    <row r="229" spans="1:12" s="92" customFormat="1" ht="22.5" customHeight="1">
      <c r="H229" s="244"/>
    </row>
    <row r="230" spans="1:12" ht="22.5" customHeight="1">
      <c r="A230"/>
      <c r="B230"/>
      <c r="C230"/>
      <c r="D230"/>
      <c r="E230"/>
      <c r="F230"/>
      <c r="G230"/>
      <c r="H230" s="243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 s="243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 s="243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 s="24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 s="243"/>
      <c r="I234"/>
      <c r="J234"/>
      <c r="K234"/>
      <c r="L234"/>
    </row>
    <row r="235" spans="1:12" ht="22.5" customHeight="1">
      <c r="A235" s="29"/>
      <c r="B235" s="10"/>
      <c r="C235" s="11"/>
      <c r="D235"/>
      <c r="E235"/>
      <c r="F235"/>
      <c r="G235"/>
      <c r="H235" s="243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 s="243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 s="243"/>
      <c r="I237"/>
      <c r="J237"/>
      <c r="K237"/>
      <c r="L237"/>
    </row>
    <row r="238" spans="1:12" s="92" customFormat="1" ht="22.5" customHeight="1">
      <c r="H238" s="244"/>
    </row>
    <row r="239" spans="1:12" ht="22.5" customHeight="1">
      <c r="A239"/>
      <c r="B239"/>
      <c r="C239"/>
      <c r="D239"/>
      <c r="E239"/>
      <c r="F239"/>
      <c r="G239"/>
      <c r="H239" s="243"/>
      <c r="I239"/>
      <c r="J239"/>
      <c r="K239"/>
      <c r="L239"/>
    </row>
    <row r="240" spans="1:12" s="92" customFormat="1" ht="22.5" customHeight="1">
      <c r="H240" s="244"/>
    </row>
    <row r="241" spans="1:12" s="92" customFormat="1" ht="22.5" customHeight="1">
      <c r="H241" s="244"/>
    </row>
    <row r="242" spans="1:12" ht="22.5" customHeight="1">
      <c r="A242"/>
      <c r="B242"/>
      <c r="C242"/>
      <c r="D242"/>
      <c r="E242"/>
      <c r="F242"/>
      <c r="G242"/>
      <c r="H242" s="243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 s="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 s="243"/>
      <c r="I244"/>
      <c r="J244"/>
      <c r="K244"/>
      <c r="L244"/>
    </row>
    <row r="245" spans="1:12" ht="22.5" customHeight="1">
      <c r="A245" s="29"/>
      <c r="B245" s="10"/>
      <c r="C245" s="11"/>
      <c r="D245"/>
      <c r="E245"/>
      <c r="F245"/>
      <c r="G245"/>
      <c r="H245" s="243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 s="243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 s="243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 s="243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 s="243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 s="243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 s="243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 s="243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 s="24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 s="243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 s="243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 s="243"/>
      <c r="I256"/>
      <c r="J256"/>
      <c r="K256"/>
      <c r="L256"/>
    </row>
    <row r="257" spans="1:18" ht="22.5" customHeight="1">
      <c r="A257"/>
      <c r="B257"/>
      <c r="C257"/>
      <c r="D257"/>
      <c r="E257"/>
      <c r="F257"/>
      <c r="G257"/>
      <c r="H257" s="243"/>
      <c r="I257"/>
      <c r="J257"/>
      <c r="K257"/>
      <c r="L257"/>
    </row>
    <row r="258" spans="1:18" ht="22.5" customHeight="1">
      <c r="A258"/>
      <c r="B258"/>
      <c r="C258"/>
      <c r="D258"/>
      <c r="E258"/>
      <c r="F258"/>
      <c r="G258"/>
      <c r="H258" s="243"/>
      <c r="I258"/>
      <c r="J258"/>
      <c r="K258"/>
      <c r="L258"/>
    </row>
    <row r="259" spans="1:18" ht="22.5" customHeight="1">
      <c r="A259"/>
      <c r="B259"/>
      <c r="C259"/>
      <c r="D259"/>
      <c r="E259"/>
      <c r="F259"/>
      <c r="G259"/>
      <c r="H259" s="243"/>
      <c r="I259"/>
      <c r="J259"/>
      <c r="K259"/>
      <c r="L259"/>
    </row>
    <row r="260" spans="1:18" ht="22.5" customHeight="1"/>
    <row r="261" spans="1:18" ht="22.5" customHeight="1">
      <c r="M261" s="6"/>
      <c r="N261" s="1"/>
      <c r="O261" s="1"/>
      <c r="P261" s="29"/>
      <c r="Q261" s="10"/>
      <c r="R261" s="11"/>
    </row>
    <row r="262" spans="1:18" ht="22.5" customHeight="1"/>
    <row r="263" spans="1:18" ht="22.5" customHeight="1"/>
    <row r="264" spans="1:18" ht="22.5" customHeight="1"/>
    <row r="265" spans="1:18" ht="22.5" customHeight="1">
      <c r="A265"/>
      <c r="B265"/>
      <c r="C265"/>
      <c r="D265"/>
      <c r="I265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266" spans="1:18" ht="22.5" customHeight="1"/>
    <row r="267" spans="1:18" ht="22.5" customHeight="1"/>
    <row r="268" spans="1:18" ht="22.5" customHeight="1"/>
    <row r="269" spans="1:18" ht="22.5" customHeight="1"/>
    <row r="270" spans="1:18" ht="22.5" customHeight="1"/>
    <row r="271" spans="1:18" ht="22.5" customHeight="1"/>
    <row r="272" spans="1:18" ht="22.5" customHeight="1"/>
    <row r="273" spans="13:18" ht="22.5" customHeight="1"/>
    <row r="274" spans="13:18" ht="22.5" customHeight="1"/>
    <row r="275" spans="13:18" ht="22.5" customHeight="1"/>
    <row r="276" spans="13:18" ht="22.5" customHeight="1"/>
    <row r="277" spans="13:18" ht="22.5" customHeight="1"/>
    <row r="278" spans="13:18" ht="22.5" customHeight="1"/>
    <row r="279" spans="13:18" ht="22.5" customHeight="1">
      <c r="M279" s="6"/>
      <c r="N279" s="1"/>
      <c r="O279" s="1"/>
      <c r="P279" s="29"/>
      <c r="Q279" s="10"/>
      <c r="R279" s="11"/>
    </row>
    <row r="280" spans="13:18" ht="22.5" customHeight="1"/>
    <row r="281" spans="13:18" ht="22.5" customHeight="1"/>
    <row r="282" spans="13:18" ht="22.5" customHeight="1"/>
    <row r="283" spans="13:18" ht="22.5" customHeight="1">
      <c r="M283" s="6"/>
      <c r="N283" s="1"/>
      <c r="O283" s="1"/>
      <c r="P283" s="29"/>
      <c r="Q283" s="10"/>
      <c r="R283" s="11"/>
    </row>
    <row r="284" spans="13:18" ht="22.5" customHeight="1"/>
    <row r="285" spans="13:18" ht="22.5" customHeight="1"/>
    <row r="286" spans="13:18" ht="21" customHeight="1"/>
    <row r="287" spans="13:18" ht="22.5" customHeight="1"/>
    <row r="288" spans="13:18" ht="22.5" customHeight="1"/>
    <row r="289" spans="13:18" ht="22.5" customHeight="1"/>
    <row r="290" spans="13:18" ht="22.5" customHeight="1"/>
    <row r="291" spans="13:18" ht="22.5" customHeight="1"/>
    <row r="292" spans="13:18" ht="22.5" customHeight="1"/>
    <row r="293" spans="13:18" ht="22.5" customHeight="1">
      <c r="M293" s="6"/>
      <c r="N293" s="1"/>
      <c r="O293" s="1"/>
      <c r="P293" s="29"/>
      <c r="Q293" s="10"/>
      <c r="R293" s="11"/>
    </row>
    <row r="294" spans="13:18" ht="22.5" customHeight="1"/>
    <row r="295" spans="13:18" ht="22.5" customHeight="1"/>
    <row r="296" spans="13:18" ht="22.5" customHeight="1"/>
    <row r="297" spans="13:18" ht="22.5" customHeight="1">
      <c r="M297" s="6"/>
      <c r="N297" s="1"/>
      <c r="O297" s="1"/>
      <c r="P297" s="29"/>
      <c r="Q297" s="10"/>
      <c r="R297" s="11"/>
    </row>
    <row r="298" spans="13:18" ht="22.5" customHeight="1"/>
    <row r="299" spans="13:18" ht="22.5" customHeight="1"/>
    <row r="300" spans="13:18" ht="22.5" customHeight="1"/>
    <row r="301" spans="13:18" ht="22.5" customHeight="1"/>
    <row r="302" spans="13:18" ht="22.5" customHeight="1"/>
    <row r="303" spans="13:18" ht="22.5" customHeight="1"/>
    <row r="304" spans="13:18" ht="22.5" customHeight="1"/>
    <row r="305" spans="13:18" ht="22.5" customHeight="1"/>
    <row r="306" spans="13:18" ht="22.5" customHeight="1"/>
    <row r="307" spans="13:18" ht="22.5" customHeight="1"/>
    <row r="308" spans="13:18" ht="22.5" customHeight="1"/>
    <row r="309" spans="13:18" ht="22.5" customHeight="1"/>
    <row r="310" spans="13:18" ht="22.5" customHeight="1"/>
    <row r="311" spans="13:18" ht="22.5" customHeight="1">
      <c r="M311" s="6"/>
      <c r="N311" s="1"/>
      <c r="O311" s="1"/>
      <c r="P311" s="29"/>
      <c r="Q311" s="10"/>
      <c r="R311" s="11"/>
    </row>
    <row r="312" spans="13:18" ht="22.5" customHeight="1"/>
    <row r="313" spans="13:18" ht="22.5" customHeight="1"/>
    <row r="314" spans="13:18" ht="22.5" customHeight="1"/>
    <row r="315" spans="13:18" ht="22.5" customHeight="1"/>
    <row r="316" spans="13:18" ht="22.5" customHeight="1"/>
    <row r="317" spans="13:18" ht="22.5" customHeight="1"/>
    <row r="318" spans="13:18" ht="22.5" customHeight="1"/>
    <row r="319" spans="13:18" ht="22.5" customHeight="1"/>
    <row r="320" spans="13:18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spans="13:18" ht="22.5" customHeight="1"/>
    <row r="338" spans="13:18" ht="22.5" customHeight="1">
      <c r="M338" s="6"/>
      <c r="N338" s="1"/>
      <c r="O338" s="1"/>
      <c r="P338" s="29"/>
      <c r="Q338" s="10"/>
      <c r="R338" s="11"/>
    </row>
    <row r="339" spans="13:18" ht="22.5" customHeight="1"/>
    <row r="340" spans="13:18" ht="22.5" customHeight="1"/>
    <row r="341" spans="13:18" ht="22.5" customHeight="1"/>
    <row r="342" spans="13:18" ht="22.5" customHeight="1"/>
    <row r="343" spans="13:18" ht="22.5" customHeight="1"/>
    <row r="344" spans="13:18" ht="22.5" customHeight="1"/>
    <row r="345" spans="13:18" ht="22.5" customHeight="1"/>
    <row r="346" spans="13:18" ht="22.5" customHeight="1"/>
    <row r="347" spans="13:18" ht="22.5" customHeight="1">
      <c r="M347" s="6"/>
      <c r="N347" s="1"/>
      <c r="O347" s="1"/>
      <c r="P347" s="29"/>
      <c r="Q347" s="10"/>
      <c r="R347" s="11"/>
    </row>
    <row r="348" spans="13:18" ht="22.5" customHeight="1"/>
    <row r="349" spans="13:18" ht="22.5" customHeight="1"/>
    <row r="350" spans="13:18" ht="22.5" customHeight="1"/>
    <row r="351" spans="13:18" ht="22.5" customHeight="1"/>
    <row r="352" spans="13:18" ht="22.5" customHeight="1"/>
    <row r="353" spans="13:18" ht="22.5" customHeight="1"/>
    <row r="354" spans="13:18" ht="22.5" customHeight="1"/>
    <row r="355" spans="13:18" ht="22.5" customHeight="1"/>
    <row r="356" spans="13:18" ht="22.5" customHeight="1"/>
    <row r="357" spans="13:18" ht="22.5" customHeight="1"/>
    <row r="358" spans="13:18" ht="22.5" customHeight="1"/>
    <row r="359" spans="13:18" ht="22.5" customHeight="1"/>
    <row r="360" spans="13:18" ht="22.5" customHeight="1"/>
    <row r="361" spans="13:18" ht="22.5" customHeight="1"/>
    <row r="362" spans="13:18" ht="22.5" customHeight="1"/>
    <row r="363" spans="13:18" ht="22.5" customHeight="1"/>
    <row r="364" spans="13:18" ht="22.5" customHeight="1"/>
    <row r="365" spans="13:18" ht="22.5" customHeight="1"/>
    <row r="366" spans="13:18" ht="22.5" customHeight="1"/>
    <row r="367" spans="13:18" ht="22.5" customHeight="1"/>
    <row r="368" spans="13:18" ht="22.5" customHeight="1">
      <c r="M368" s="6"/>
      <c r="N368" s="1"/>
      <c r="O368" s="1"/>
      <c r="P368" s="29"/>
      <c r="Q368" s="10"/>
      <c r="R368" s="11"/>
    </row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/>
    <row r="376" spans="13:18" ht="22.5" customHeight="1"/>
    <row r="377" spans="13:18" ht="22.5" customHeight="1"/>
    <row r="378" spans="13:18" ht="22.5" customHeight="1"/>
    <row r="379" spans="13:18" ht="22.5" customHeight="1"/>
    <row r="380" spans="13:18" ht="22.5" customHeight="1"/>
    <row r="381" spans="13:18" ht="22.5" customHeight="1">
      <c r="M381" s="6"/>
      <c r="N381" s="1"/>
      <c r="O381" s="1"/>
      <c r="P381" s="29"/>
      <c r="Q381" s="10"/>
      <c r="R381" s="11"/>
    </row>
    <row r="382" spans="13:18" ht="22.5" customHeight="1"/>
    <row r="383" spans="13:18" ht="22.5" customHeight="1"/>
    <row r="384" spans="13:18" ht="22.5" customHeight="1"/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/>
    <row r="390" spans="13:18" ht="22.5" customHeight="1">
      <c r="M390" s="6"/>
      <c r="N390" s="1"/>
      <c r="O390" s="1"/>
      <c r="P390" s="29"/>
      <c r="Q390" s="10"/>
      <c r="R390" s="11"/>
    </row>
    <row r="391" spans="13:18" ht="22.5" customHeight="1"/>
    <row r="392" spans="13:18" ht="22.5" customHeight="1"/>
    <row r="393" spans="13:18" ht="22.5" customHeight="1"/>
    <row r="394" spans="13:18" ht="22.5" customHeight="1"/>
    <row r="395" spans="13:18" ht="22.5" customHeight="1"/>
    <row r="396" spans="13:18" ht="22.5" customHeight="1"/>
    <row r="397" spans="13:18" ht="22.5" customHeight="1"/>
    <row r="398" spans="13:18" ht="22.5" customHeight="1"/>
    <row r="399" spans="13:18" ht="22.5" customHeight="1"/>
    <row r="400" spans="13:18" ht="22.5" customHeight="1"/>
    <row r="401" spans="13:18" ht="22.5" customHeight="1"/>
    <row r="402" spans="13:18" ht="22.5" customHeight="1"/>
    <row r="403" spans="13:18" ht="22.5" customHeight="1">
      <c r="M403" s="6"/>
      <c r="N403" s="1"/>
      <c r="O403" s="1"/>
      <c r="P403" s="29"/>
      <c r="Q403" s="10"/>
      <c r="R403" s="11"/>
    </row>
    <row r="404" spans="13:18" ht="22.5" customHeight="1"/>
    <row r="405" spans="13:18" ht="22.5" customHeight="1"/>
    <row r="406" spans="13:18" ht="22.5" customHeight="1">
      <c r="M406" s="6"/>
      <c r="N406" s="1"/>
      <c r="O406" s="1"/>
      <c r="P406" s="29"/>
      <c r="Q406" s="10"/>
      <c r="R406" s="11"/>
    </row>
    <row r="407" spans="13:18" ht="22.5" customHeight="1"/>
    <row r="408" spans="13:18" ht="22.5" customHeight="1"/>
    <row r="409" spans="13:18" ht="22.5" customHeight="1"/>
    <row r="410" spans="13:18" ht="22.5" customHeight="1">
      <c r="M410" s="6"/>
      <c r="N410" s="1"/>
      <c r="O410" s="1"/>
      <c r="P410" s="29"/>
      <c r="Q410" s="10"/>
      <c r="R410" s="11"/>
    </row>
    <row r="411" spans="13:18" ht="22.5" customHeight="1"/>
    <row r="412" spans="13:18" ht="22.5" customHeight="1"/>
    <row r="413" spans="13:18" ht="22.5" customHeight="1">
      <c r="M413" s="6"/>
      <c r="N413" s="1"/>
      <c r="O413" s="1"/>
      <c r="P413" s="29"/>
      <c r="Q413" s="10"/>
      <c r="R413" s="11"/>
    </row>
    <row r="414" spans="13:18" ht="22.5" customHeight="1"/>
    <row r="415" spans="13:18" ht="22.5" customHeight="1"/>
    <row r="416" spans="13:18" ht="22.5" customHeight="1"/>
    <row r="417" spans="13:18" ht="22.5" customHeight="1"/>
    <row r="418" spans="13:18" ht="22.5" customHeight="1"/>
    <row r="419" spans="13:18" ht="22.5" customHeight="1">
      <c r="M419" s="6"/>
      <c r="N419" s="1"/>
      <c r="O419" s="1"/>
      <c r="P419" s="29"/>
      <c r="Q419" s="10"/>
      <c r="R419" s="11"/>
    </row>
    <row r="420" spans="13:18" ht="22.5" customHeight="1"/>
    <row r="421" spans="13:18" ht="22.5" customHeight="1"/>
    <row r="422" spans="13:18" ht="22.5" customHeight="1"/>
    <row r="423" spans="13:18" ht="22.5" customHeight="1"/>
    <row r="424" spans="13:18" ht="22.5" customHeight="1"/>
    <row r="425" spans="13:18" ht="22.5" customHeight="1"/>
    <row r="426" spans="13:18" ht="22.5" customHeight="1"/>
    <row r="427" spans="13:18" ht="22.5" customHeight="1"/>
    <row r="428" spans="13:18" ht="22.5" customHeight="1">
      <c r="M428" s="6"/>
      <c r="N428" s="1"/>
      <c r="O428" s="1"/>
      <c r="P428" s="29"/>
      <c r="Q428" s="10"/>
      <c r="R428" s="11"/>
    </row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/>
    <row r="437" spans="13:18" ht="22.5" customHeight="1"/>
    <row r="438" spans="13:18" ht="22.5" customHeight="1">
      <c r="M438" s="6"/>
      <c r="N438" s="1"/>
      <c r="O438" s="1"/>
      <c r="P438" s="29"/>
      <c r="Q438" s="10"/>
      <c r="R438" s="11"/>
    </row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/>
    <row r="448" spans="13:18" ht="22.5" customHeight="1"/>
    <row r="449" spans="13:18" ht="22.5" customHeight="1"/>
    <row r="450" spans="13:18" ht="22.5" customHeight="1"/>
    <row r="451" spans="13:18" ht="22.5" customHeight="1"/>
    <row r="452" spans="13:18" ht="22.5" customHeight="1"/>
    <row r="453" spans="13:18" ht="22.5" customHeight="1"/>
    <row r="454" spans="13:18" ht="22.5" customHeight="1"/>
    <row r="455" spans="13:18" ht="22.5" customHeight="1">
      <c r="M455" s="6"/>
      <c r="N455" s="1"/>
      <c r="O455" s="1"/>
      <c r="P455" s="29"/>
      <c r="Q455" s="10"/>
      <c r="R455" s="11"/>
    </row>
    <row r="456" spans="13:18" ht="22.5" customHeight="1"/>
    <row r="457" spans="13:18" ht="22.5" customHeight="1"/>
    <row r="458" spans="13:18" ht="22.5" customHeight="1"/>
    <row r="459" spans="13:18" ht="22.5" customHeight="1">
      <c r="M459" s="6"/>
      <c r="N459" s="1"/>
      <c r="O459" s="1"/>
      <c r="P459" s="29"/>
      <c r="Q459" s="10"/>
      <c r="R459" s="11"/>
    </row>
    <row r="460" spans="13:18" ht="22.5" customHeight="1"/>
    <row r="461" spans="13:18" ht="22.5" customHeight="1"/>
    <row r="462" spans="13:18" ht="22.5" customHeight="1"/>
    <row r="463" spans="13:18" ht="22.5" customHeight="1">
      <c r="M463" s="6"/>
      <c r="N463" s="1"/>
      <c r="O463" s="1"/>
      <c r="P463" s="29"/>
      <c r="Q463" s="10"/>
      <c r="R463" s="11"/>
    </row>
  </sheetData>
  <mergeCells count="13">
    <mergeCell ref="A1:L1"/>
    <mergeCell ref="D21:E21"/>
    <mergeCell ref="D22:E22"/>
    <mergeCell ref="D23:E23"/>
    <mergeCell ref="D24:E24"/>
    <mergeCell ref="D25:E25"/>
    <mergeCell ref="A3:A5"/>
    <mergeCell ref="A6:A9"/>
    <mergeCell ref="A10:A12"/>
    <mergeCell ref="A13:A15"/>
    <mergeCell ref="A16:A17"/>
    <mergeCell ref="A18:A19"/>
    <mergeCell ref="B21:B25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1"/>
  <sheetViews>
    <sheetView topLeftCell="A2" workbookViewId="0">
      <selection activeCell="K24" sqref="K3:K24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customWidth="1"/>
    <col min="7" max="7" width="8.375" style="1" customWidth="1"/>
    <col min="8" max="8" width="9.5" style="1" customWidth="1"/>
    <col min="9" max="9" width="12.5" style="3" hidden="1" customWidth="1"/>
    <col min="10" max="10" width="12.5" style="3" customWidth="1"/>
    <col min="11" max="11" width="42.125" style="4" customWidth="1"/>
  </cols>
  <sheetData>
    <row r="1" spans="1:11" ht="33.6" customHeight="1">
      <c r="A1" s="648" t="s">
        <v>3086</v>
      </c>
      <c r="B1" s="648"/>
      <c r="C1" s="648"/>
      <c r="D1" s="648"/>
      <c r="E1" s="648"/>
      <c r="F1" s="649"/>
      <c r="G1" s="649"/>
      <c r="H1" s="649"/>
      <c r="I1" s="648"/>
      <c r="J1" s="648"/>
      <c r="K1" s="648"/>
    </row>
    <row r="2" spans="1:11" ht="22.5" customHeight="1">
      <c r="A2" s="130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35" t="s">
        <v>1584</v>
      </c>
      <c r="I2" s="25" t="s">
        <v>12</v>
      </c>
      <c r="J2" s="25" t="s">
        <v>3062</v>
      </c>
      <c r="K2" s="25" t="s">
        <v>13</v>
      </c>
    </row>
    <row r="3" spans="1:11" ht="22.5" customHeight="1">
      <c r="A3" s="554" t="s">
        <v>2191</v>
      </c>
      <c r="B3" s="5">
        <v>3</v>
      </c>
      <c r="C3" s="5" t="s">
        <v>2192</v>
      </c>
      <c r="D3" s="6" t="s">
        <v>2193</v>
      </c>
      <c r="E3" s="5" t="s">
        <v>2194</v>
      </c>
      <c r="G3" s="1">
        <v>360</v>
      </c>
      <c r="H3" s="161">
        <v>300</v>
      </c>
      <c r="I3" s="10"/>
      <c r="J3" s="1">
        <v>16</v>
      </c>
      <c r="K3" s="51" t="s">
        <v>129</v>
      </c>
    </row>
    <row r="4" spans="1:11" ht="22.5" customHeight="1">
      <c r="A4" s="554"/>
      <c r="B4" s="5">
        <v>3</v>
      </c>
      <c r="C4" s="5" t="s">
        <v>2196</v>
      </c>
      <c r="D4" s="6" t="s">
        <v>2197</v>
      </c>
      <c r="E4" s="5" t="s">
        <v>2198</v>
      </c>
      <c r="G4" s="1">
        <v>240</v>
      </c>
      <c r="H4" s="161">
        <v>200</v>
      </c>
      <c r="I4" s="10"/>
      <c r="J4" s="1">
        <v>16</v>
      </c>
      <c r="K4" s="51" t="s">
        <v>1599</v>
      </c>
    </row>
    <row r="5" spans="1:11" ht="22.5" customHeight="1">
      <c r="A5" s="554"/>
      <c r="B5" s="5">
        <v>3</v>
      </c>
      <c r="C5" s="5" t="s">
        <v>2200</v>
      </c>
      <c r="D5" s="6" t="s">
        <v>2201</v>
      </c>
      <c r="E5" s="5" t="s">
        <v>2202</v>
      </c>
      <c r="G5" s="1">
        <v>300</v>
      </c>
      <c r="H5" s="161">
        <v>200</v>
      </c>
      <c r="I5" s="10"/>
      <c r="J5" s="1">
        <v>16</v>
      </c>
      <c r="K5" s="51" t="s">
        <v>129</v>
      </c>
    </row>
    <row r="6" spans="1:11" ht="22.5" customHeight="1">
      <c r="A6" s="554"/>
      <c r="B6" s="5">
        <v>1</v>
      </c>
      <c r="C6" s="5" t="s">
        <v>2204</v>
      </c>
      <c r="D6" s="6" t="s">
        <v>2205</v>
      </c>
      <c r="E6" s="5" t="s">
        <v>2206</v>
      </c>
      <c r="G6" s="1">
        <v>228</v>
      </c>
      <c r="H6" s="161">
        <v>200</v>
      </c>
      <c r="I6" s="10"/>
      <c r="J6" s="1">
        <v>16</v>
      </c>
      <c r="K6" s="51" t="s">
        <v>1599</v>
      </c>
    </row>
    <row r="7" spans="1:11" ht="22.5" customHeight="1">
      <c r="A7" s="664" t="s">
        <v>2208</v>
      </c>
      <c r="B7" s="5">
        <v>3</v>
      </c>
      <c r="C7" s="5" t="s">
        <v>2209</v>
      </c>
      <c r="D7" s="6" t="s">
        <v>2210</v>
      </c>
      <c r="E7" s="5" t="s">
        <v>2211</v>
      </c>
      <c r="G7" s="1">
        <v>975</v>
      </c>
      <c r="H7" s="161">
        <v>300</v>
      </c>
      <c r="I7" s="10"/>
      <c r="J7" s="1">
        <v>14</v>
      </c>
      <c r="K7" s="51" t="s">
        <v>129</v>
      </c>
    </row>
    <row r="8" spans="1:11" ht="22.5" customHeight="1">
      <c r="A8" s="665"/>
      <c r="B8" s="5">
        <v>3</v>
      </c>
      <c r="C8" s="5" t="s">
        <v>2213</v>
      </c>
      <c r="D8" s="6" t="s">
        <v>2214</v>
      </c>
      <c r="E8" s="5" t="s">
        <v>2215</v>
      </c>
      <c r="G8" s="1">
        <v>1074</v>
      </c>
      <c r="H8" s="94">
        <v>400</v>
      </c>
      <c r="I8" s="10"/>
      <c r="J8" s="1">
        <v>2</v>
      </c>
      <c r="K8" s="136" t="s">
        <v>1644</v>
      </c>
    </row>
    <row r="9" spans="1:11" ht="22.5" customHeight="1">
      <c r="A9" s="666"/>
      <c r="B9" s="5">
        <v>2</v>
      </c>
      <c r="C9" s="5" t="s">
        <v>2217</v>
      </c>
      <c r="D9" s="6" t="s">
        <v>2218</v>
      </c>
      <c r="E9" s="5" t="s">
        <v>2219</v>
      </c>
      <c r="G9" s="1">
        <v>680</v>
      </c>
      <c r="H9" s="94">
        <v>200</v>
      </c>
      <c r="I9" s="10"/>
      <c r="J9" s="1">
        <v>2</v>
      </c>
      <c r="K9" s="51" t="s">
        <v>129</v>
      </c>
    </row>
    <row r="10" spans="1:11" ht="22.5" customHeight="1">
      <c r="A10" s="555" t="s">
        <v>610</v>
      </c>
      <c r="B10" s="5">
        <v>1</v>
      </c>
      <c r="C10" s="5" t="s">
        <v>2222</v>
      </c>
      <c r="D10" s="6" t="s">
        <v>841</v>
      </c>
      <c r="E10" s="5" t="s">
        <v>2223</v>
      </c>
      <c r="G10" s="1">
        <v>1000</v>
      </c>
      <c r="H10" s="94">
        <v>200</v>
      </c>
      <c r="I10" s="10"/>
      <c r="J10" s="1">
        <v>30</v>
      </c>
      <c r="K10" s="51" t="s">
        <v>1599</v>
      </c>
    </row>
    <row r="11" spans="1:11" ht="22.5" customHeight="1">
      <c r="A11" s="556"/>
      <c r="B11" s="5">
        <v>3</v>
      </c>
      <c r="C11" s="5" t="s">
        <v>2225</v>
      </c>
      <c r="D11" s="6" t="s">
        <v>841</v>
      </c>
      <c r="E11" s="5" t="s">
        <v>2223</v>
      </c>
      <c r="G11" s="1">
        <v>2530</v>
      </c>
      <c r="H11" s="94">
        <v>500</v>
      </c>
      <c r="I11" s="10"/>
      <c r="J11" s="1">
        <v>30</v>
      </c>
      <c r="K11" s="51" t="s">
        <v>129</v>
      </c>
    </row>
    <row r="12" spans="1:11" ht="22.5" customHeight="1">
      <c r="A12" s="557"/>
      <c r="B12" s="27">
        <v>3</v>
      </c>
      <c r="C12" s="27" t="s">
        <v>2227</v>
      </c>
      <c r="D12" s="93" t="s">
        <v>841</v>
      </c>
      <c r="E12" s="32" t="s">
        <v>2223</v>
      </c>
      <c r="F12" s="94"/>
      <c r="G12" s="94">
        <v>950</v>
      </c>
      <c r="H12" s="94">
        <v>300</v>
      </c>
      <c r="I12" s="97"/>
      <c r="J12" s="94">
        <v>30</v>
      </c>
      <c r="K12" s="51" t="s">
        <v>129</v>
      </c>
    </row>
    <row r="13" spans="1:11" ht="22.5" customHeight="1">
      <c r="A13" s="554" t="s">
        <v>620</v>
      </c>
      <c r="B13" s="8">
        <v>1</v>
      </c>
      <c r="C13" s="5" t="s">
        <v>2229</v>
      </c>
      <c r="D13" s="6" t="s">
        <v>2230</v>
      </c>
      <c r="E13" s="5" t="s">
        <v>2231</v>
      </c>
      <c r="G13" s="1">
        <v>610</v>
      </c>
      <c r="H13" s="94">
        <v>500</v>
      </c>
      <c r="I13" s="10"/>
      <c r="J13" s="1">
        <v>100</v>
      </c>
      <c r="K13" s="51" t="s">
        <v>1599</v>
      </c>
    </row>
    <row r="14" spans="1:11" ht="22.5" customHeight="1">
      <c r="A14" s="554"/>
      <c r="B14" s="5">
        <v>2</v>
      </c>
      <c r="C14" s="5" t="s">
        <v>2233</v>
      </c>
      <c r="D14" s="6" t="s">
        <v>858</v>
      </c>
      <c r="E14" s="5" t="s">
        <v>2234</v>
      </c>
      <c r="G14" s="1">
        <v>153</v>
      </c>
      <c r="H14" s="94">
        <v>150</v>
      </c>
      <c r="I14" s="10"/>
      <c r="J14" s="1">
        <v>16</v>
      </c>
      <c r="K14" s="51" t="s">
        <v>129</v>
      </c>
    </row>
    <row r="15" spans="1:11" ht="22.5" customHeight="1">
      <c r="A15" s="38" t="s">
        <v>654</v>
      </c>
      <c r="B15" s="5">
        <v>3</v>
      </c>
      <c r="C15" s="5" t="s">
        <v>2236</v>
      </c>
      <c r="D15" s="6" t="s">
        <v>2237</v>
      </c>
      <c r="E15" s="5" t="s">
        <v>2238</v>
      </c>
      <c r="G15" s="1">
        <v>404</v>
      </c>
      <c r="H15" s="94">
        <v>400</v>
      </c>
      <c r="I15" s="10"/>
      <c r="J15" s="1">
        <v>40</v>
      </c>
      <c r="K15" s="6" t="s">
        <v>2240</v>
      </c>
    </row>
    <row r="16" spans="1:11" ht="22.5" customHeight="1">
      <c r="A16" s="236"/>
      <c r="B16" s="5">
        <v>3</v>
      </c>
      <c r="C16" s="5" t="s">
        <v>2241</v>
      </c>
      <c r="D16" s="6" t="s">
        <v>2237</v>
      </c>
      <c r="E16" s="5" t="s">
        <v>2238</v>
      </c>
      <c r="F16" s="50"/>
      <c r="G16" s="50">
        <v>290</v>
      </c>
      <c r="H16" s="237">
        <v>200</v>
      </c>
      <c r="I16" s="55"/>
      <c r="J16" s="50">
        <v>19</v>
      </c>
      <c r="K16" s="51" t="s">
        <v>1599</v>
      </c>
    </row>
    <row r="17" spans="1:11" ht="22.5" customHeight="1">
      <c r="A17" s="555" t="s">
        <v>1182</v>
      </c>
      <c r="B17" s="77">
        <v>3</v>
      </c>
      <c r="C17" s="77" t="s">
        <v>2236</v>
      </c>
      <c r="D17" s="49" t="s">
        <v>869</v>
      </c>
      <c r="E17" s="15" t="s">
        <v>2243</v>
      </c>
      <c r="F17" s="238"/>
      <c r="G17" s="238">
        <v>404</v>
      </c>
      <c r="H17" s="239" t="s">
        <v>1232</v>
      </c>
      <c r="I17" s="240"/>
      <c r="J17" s="238">
        <v>40</v>
      </c>
      <c r="K17" s="241" t="s">
        <v>2244</v>
      </c>
    </row>
    <row r="18" spans="1:11" ht="22.5" customHeight="1">
      <c r="A18" s="557"/>
      <c r="B18" s="5">
        <v>1</v>
      </c>
      <c r="C18" s="5" t="s">
        <v>2245</v>
      </c>
      <c r="D18" s="51" t="s">
        <v>869</v>
      </c>
      <c r="E18" s="5" t="s">
        <v>2243</v>
      </c>
      <c r="F18" s="52"/>
      <c r="G18" s="52">
        <v>460</v>
      </c>
      <c r="H18" s="7">
        <v>300</v>
      </c>
      <c r="I18" s="57"/>
      <c r="J18" s="52">
        <v>15</v>
      </c>
      <c r="K18" s="51" t="s">
        <v>1599</v>
      </c>
    </row>
    <row r="19" spans="1:11" ht="22.5" customHeight="1">
      <c r="A19" s="555" t="s">
        <v>2247</v>
      </c>
      <c r="B19" s="5">
        <v>3</v>
      </c>
      <c r="C19" s="5" t="s">
        <v>2248</v>
      </c>
      <c r="D19" s="51" t="s">
        <v>2249</v>
      </c>
      <c r="E19" s="5" t="s">
        <v>2250</v>
      </c>
      <c r="F19" s="52"/>
      <c r="G19" s="52">
        <v>250</v>
      </c>
      <c r="H19" s="7">
        <v>250</v>
      </c>
      <c r="I19" s="57"/>
      <c r="J19" s="52">
        <v>11</v>
      </c>
      <c r="K19" s="51" t="s">
        <v>129</v>
      </c>
    </row>
    <row r="20" spans="1:11" ht="22.5" customHeight="1">
      <c r="A20" s="556"/>
      <c r="B20" s="5">
        <v>1</v>
      </c>
      <c r="C20" s="5" t="s">
        <v>2252</v>
      </c>
      <c r="D20" s="51" t="s">
        <v>2249</v>
      </c>
      <c r="E20" s="5" t="s">
        <v>2250</v>
      </c>
      <c r="F20" s="52"/>
      <c r="G20" s="52">
        <v>104</v>
      </c>
      <c r="H20" s="7">
        <v>100</v>
      </c>
      <c r="I20" s="57"/>
      <c r="J20" s="52">
        <v>11</v>
      </c>
      <c r="K20" s="51" t="s">
        <v>1599</v>
      </c>
    </row>
    <row r="21" spans="1:11" ht="22.5" customHeight="1">
      <c r="A21" s="557"/>
      <c r="B21" s="5">
        <v>3</v>
      </c>
      <c r="C21" s="5" t="s">
        <v>2254</v>
      </c>
      <c r="D21" s="51" t="s">
        <v>2249</v>
      </c>
      <c r="E21" s="5" t="s">
        <v>2250</v>
      </c>
      <c r="F21" s="52"/>
      <c r="G21" s="52">
        <v>156</v>
      </c>
      <c r="H21" s="7">
        <v>150</v>
      </c>
      <c r="I21" s="57"/>
      <c r="J21" s="52">
        <v>11</v>
      </c>
      <c r="K21" s="51" t="s">
        <v>129</v>
      </c>
    </row>
    <row r="22" spans="1:11" ht="22.5" customHeight="1">
      <c r="A22" s="555" t="s">
        <v>2256</v>
      </c>
      <c r="B22" s="5">
        <v>1</v>
      </c>
      <c r="C22" s="5" t="s">
        <v>2257</v>
      </c>
      <c r="D22" s="51" t="s">
        <v>885</v>
      </c>
      <c r="E22" s="5" t="s">
        <v>2258</v>
      </c>
      <c r="F22" s="52"/>
      <c r="G22" s="52">
        <v>320</v>
      </c>
      <c r="H22" s="7">
        <v>300</v>
      </c>
      <c r="I22" s="57"/>
      <c r="J22" s="52">
        <v>18</v>
      </c>
      <c r="K22" s="51" t="s">
        <v>1599</v>
      </c>
    </row>
    <row r="23" spans="1:11" ht="22.5" customHeight="1">
      <c r="A23" s="557"/>
      <c r="B23" s="5">
        <v>3</v>
      </c>
      <c r="C23" s="5" t="s">
        <v>2260</v>
      </c>
      <c r="D23" s="51" t="s">
        <v>885</v>
      </c>
      <c r="E23" s="5" t="s">
        <v>2258</v>
      </c>
      <c r="F23" s="52"/>
      <c r="G23" s="52">
        <v>380</v>
      </c>
      <c r="H23" s="7">
        <v>300</v>
      </c>
      <c r="I23" s="57"/>
      <c r="J23" s="52">
        <v>29</v>
      </c>
      <c r="K23" s="51" t="s">
        <v>129</v>
      </c>
    </row>
    <row r="24" spans="1:11" ht="22.5" customHeight="1">
      <c r="A24" s="5" t="s">
        <v>2262</v>
      </c>
      <c r="B24" s="5">
        <v>1</v>
      </c>
      <c r="C24" s="5" t="s">
        <v>2263</v>
      </c>
      <c r="D24" s="51" t="s">
        <v>895</v>
      </c>
      <c r="E24" s="5" t="s">
        <v>2264</v>
      </c>
      <c r="F24" s="52"/>
      <c r="G24" s="52">
        <v>350</v>
      </c>
      <c r="H24" s="7">
        <v>350</v>
      </c>
      <c r="I24" s="57"/>
      <c r="J24" s="52">
        <v>18</v>
      </c>
      <c r="K24" s="51" t="s">
        <v>1599</v>
      </c>
    </row>
    <row r="25" spans="1:11" ht="22.5" customHeight="1">
      <c r="A25" s="193"/>
      <c r="B25" s="193"/>
      <c r="C25" s="193"/>
      <c r="D25" s="195"/>
      <c r="E25" s="193"/>
      <c r="F25" s="197"/>
      <c r="G25" s="197"/>
      <c r="H25" s="197"/>
      <c r="I25" s="157"/>
      <c r="J25" s="157"/>
      <c r="K25" s="198"/>
    </row>
    <row r="26" spans="1:11" ht="22.5" customHeight="1">
      <c r="A26"/>
      <c r="B26" s="667" t="s">
        <v>3063</v>
      </c>
      <c r="C26" s="127" t="s">
        <v>3064</v>
      </c>
      <c r="D26" s="670">
        <v>22</v>
      </c>
      <c r="E26" s="671"/>
      <c r="F26"/>
      <c r="G26"/>
      <c r="H26"/>
      <c r="I26"/>
      <c r="J26"/>
      <c r="K26"/>
    </row>
    <row r="27" spans="1:11" ht="22.5" customHeight="1">
      <c r="A27"/>
      <c r="B27" s="668"/>
      <c r="C27" s="127" t="s">
        <v>3065</v>
      </c>
      <c r="D27" s="670">
        <v>21</v>
      </c>
      <c r="E27" s="671"/>
      <c r="F27"/>
      <c r="G27"/>
      <c r="H27"/>
      <c r="I27"/>
      <c r="J27"/>
      <c r="K27"/>
    </row>
    <row r="28" spans="1:11" ht="22.5" customHeight="1">
      <c r="A28"/>
      <c r="B28" s="668"/>
      <c r="C28" s="127" t="s">
        <v>3066</v>
      </c>
      <c r="D28" s="670">
        <v>1</v>
      </c>
      <c r="E28" s="671"/>
      <c r="F28"/>
      <c r="G28"/>
      <c r="H28"/>
      <c r="I28"/>
      <c r="J28"/>
      <c r="K28"/>
    </row>
    <row r="29" spans="1:11" ht="22.5" customHeight="1">
      <c r="A29"/>
      <c r="B29" s="668"/>
      <c r="C29" s="127" t="s">
        <v>3067</v>
      </c>
      <c r="D29" s="672">
        <f>D27/D26</f>
        <v>0.95454545454545459</v>
      </c>
      <c r="E29" s="673"/>
      <c r="F29"/>
      <c r="G29"/>
      <c r="H29"/>
      <c r="I29"/>
      <c r="J29"/>
      <c r="K29"/>
    </row>
    <row r="30" spans="1:11" ht="22.5" customHeight="1">
      <c r="A30"/>
      <c r="B30" s="669"/>
      <c r="C30" s="127" t="s">
        <v>3068</v>
      </c>
      <c r="D30" s="662">
        <f>SUM(H3:H24)</f>
        <v>5800</v>
      </c>
      <c r="E30" s="663"/>
      <c r="F30"/>
      <c r="G30"/>
      <c r="H30"/>
      <c r="I30"/>
      <c r="J30"/>
      <c r="K30"/>
    </row>
    <row r="31" spans="1:11" ht="22.5" customHeight="1">
      <c r="A31"/>
      <c r="B31"/>
      <c r="C31"/>
      <c r="D31"/>
      <c r="E31"/>
      <c r="F31"/>
      <c r="G31"/>
      <c r="H31"/>
      <c r="I31"/>
      <c r="J31"/>
      <c r="K31"/>
    </row>
    <row r="32" spans="1:11" ht="22.5" customHeight="1">
      <c r="A32"/>
      <c r="B32"/>
      <c r="C32"/>
      <c r="D32"/>
      <c r="E32"/>
      <c r="F32"/>
      <c r="G32"/>
      <c r="H32"/>
      <c r="I32"/>
      <c r="J32"/>
      <c r="K32"/>
    </row>
    <row r="33" spans="1:11" ht="22.5" customHeight="1">
      <c r="A33"/>
      <c r="B33"/>
      <c r="C33"/>
      <c r="D33"/>
      <c r="E33"/>
      <c r="F33"/>
      <c r="G33"/>
      <c r="H33"/>
      <c r="I33"/>
      <c r="J33"/>
      <c r="K33"/>
    </row>
    <row r="34" spans="1:11" ht="22.5" customHeight="1">
      <c r="A34"/>
      <c r="B34"/>
      <c r="C34"/>
      <c r="D34"/>
      <c r="E34"/>
      <c r="F34"/>
      <c r="G34"/>
      <c r="H34"/>
      <c r="I34"/>
      <c r="J34"/>
      <c r="K34"/>
    </row>
    <row r="35" spans="1:11" ht="22.5" customHeight="1">
      <c r="A35"/>
      <c r="B35"/>
      <c r="C35"/>
      <c r="D35"/>
      <c r="E35"/>
      <c r="F35"/>
      <c r="G35"/>
      <c r="H35"/>
      <c r="I35"/>
      <c r="J35"/>
      <c r="K35"/>
    </row>
    <row r="36" spans="1:11" ht="22.5" customHeight="1">
      <c r="A36"/>
      <c r="B36"/>
      <c r="C36"/>
      <c r="D36"/>
      <c r="E36"/>
      <c r="F36"/>
      <c r="G36"/>
      <c r="H36"/>
      <c r="I36"/>
      <c r="J36"/>
      <c r="K36"/>
    </row>
    <row r="37" spans="1:11" ht="22.5" customHeight="1">
      <c r="A37"/>
      <c r="B37"/>
      <c r="C37"/>
      <c r="D37"/>
      <c r="E37"/>
      <c r="F37"/>
      <c r="G37"/>
      <c r="H37"/>
      <c r="I37"/>
      <c r="J37"/>
      <c r="K37"/>
    </row>
    <row r="38" spans="1:11" ht="22.5" customHeight="1">
      <c r="A38"/>
      <c r="B38"/>
      <c r="C38"/>
      <c r="D38"/>
      <c r="E38"/>
      <c r="F38"/>
      <c r="G38"/>
      <c r="H38"/>
      <c r="I38"/>
      <c r="J38"/>
      <c r="K38"/>
    </row>
    <row r="39" spans="1:11" ht="22.5" customHeight="1">
      <c r="A39"/>
      <c r="B39"/>
      <c r="C39"/>
      <c r="D39"/>
      <c r="E39"/>
      <c r="F39"/>
      <c r="G39"/>
      <c r="H39"/>
      <c r="I39"/>
      <c r="J39"/>
      <c r="K39"/>
    </row>
    <row r="40" spans="1:11" ht="22.5" customHeight="1">
      <c r="A40"/>
      <c r="B40"/>
      <c r="C40"/>
      <c r="D40"/>
      <c r="E40"/>
      <c r="F40"/>
      <c r="G40"/>
      <c r="H40"/>
      <c r="I40"/>
      <c r="J40"/>
      <c r="K40"/>
    </row>
    <row r="41" spans="1:11" ht="22.5" customHeight="1">
      <c r="A41"/>
      <c r="B41"/>
      <c r="C41"/>
      <c r="D41"/>
      <c r="E41"/>
      <c r="F41"/>
      <c r="G41"/>
      <c r="H41"/>
      <c r="I41"/>
      <c r="J41"/>
      <c r="K41"/>
    </row>
    <row r="42" spans="1:11" ht="22.5" customHeight="1">
      <c r="A42"/>
      <c r="B42"/>
      <c r="C42"/>
      <c r="D42"/>
      <c r="E42"/>
      <c r="F42"/>
      <c r="G42"/>
      <c r="H42"/>
      <c r="I42"/>
      <c r="J42"/>
      <c r="K42"/>
    </row>
    <row r="43" spans="1:11" ht="22.5" customHeight="1">
      <c r="A43"/>
      <c r="B43"/>
      <c r="C43"/>
      <c r="D43"/>
      <c r="E43"/>
      <c r="F43"/>
      <c r="G43"/>
      <c r="H43"/>
      <c r="I43"/>
      <c r="J43"/>
      <c r="K43"/>
    </row>
    <row r="44" spans="1:11" ht="22.5" customHeight="1">
      <c r="A44"/>
      <c r="B44"/>
      <c r="C44"/>
      <c r="D44"/>
      <c r="E44"/>
      <c r="F44"/>
      <c r="G44"/>
      <c r="H44"/>
      <c r="I44"/>
      <c r="J44"/>
      <c r="K44"/>
    </row>
    <row r="45" spans="1:11" ht="22.5" customHeight="1">
      <c r="A45"/>
      <c r="B45"/>
      <c r="C45"/>
      <c r="D45"/>
      <c r="E45"/>
      <c r="F45"/>
      <c r="G45"/>
      <c r="H45"/>
      <c r="I45"/>
      <c r="J45"/>
      <c r="K45"/>
    </row>
    <row r="46" spans="1:11" ht="22.5" customHeight="1">
      <c r="A46"/>
      <c r="B46"/>
      <c r="C46"/>
      <c r="D46"/>
      <c r="E46"/>
      <c r="F46"/>
      <c r="G46"/>
      <c r="H46"/>
      <c r="I46"/>
      <c r="J46"/>
      <c r="K46"/>
    </row>
    <row r="47" spans="1:11" ht="22.5" customHeight="1">
      <c r="A47"/>
      <c r="B47"/>
      <c r="C47"/>
      <c r="D47"/>
      <c r="E47"/>
      <c r="F47"/>
      <c r="G47"/>
      <c r="H47"/>
      <c r="I47"/>
      <c r="J47"/>
      <c r="K47"/>
    </row>
    <row r="48" spans="1:11" ht="22.5" customHeight="1">
      <c r="A48"/>
      <c r="B48"/>
      <c r="C48"/>
      <c r="D48"/>
      <c r="E48"/>
      <c r="F48"/>
      <c r="G48"/>
      <c r="H48"/>
      <c r="I48"/>
      <c r="J48"/>
      <c r="K48"/>
    </row>
    <row r="49" spans="1:11" ht="22.5" customHeight="1">
      <c r="A49"/>
      <c r="B49"/>
      <c r="C49"/>
      <c r="D49"/>
      <c r="E49"/>
      <c r="F49"/>
      <c r="G49"/>
      <c r="H49"/>
      <c r="I49"/>
      <c r="J49"/>
      <c r="K49"/>
    </row>
    <row r="50" spans="1:11" ht="22.5" customHeight="1">
      <c r="A50"/>
      <c r="B50"/>
      <c r="C50"/>
      <c r="D50"/>
      <c r="E50"/>
      <c r="F50"/>
      <c r="G50"/>
      <c r="H50"/>
      <c r="I50"/>
      <c r="J50"/>
      <c r="K50"/>
    </row>
    <row r="51" spans="1:11" ht="22.5" customHeight="1">
      <c r="A51"/>
      <c r="B51"/>
      <c r="C51"/>
      <c r="D51"/>
      <c r="E51"/>
      <c r="F51"/>
      <c r="G51"/>
      <c r="H51"/>
      <c r="I51"/>
      <c r="J51"/>
      <c r="K51"/>
    </row>
    <row r="52" spans="1:11" ht="22.5" customHeight="1">
      <c r="A52"/>
      <c r="B52"/>
      <c r="C52"/>
      <c r="D52"/>
      <c r="E52"/>
      <c r="F52"/>
      <c r="G52"/>
      <c r="H52"/>
      <c r="I52"/>
      <c r="J52"/>
      <c r="K52"/>
    </row>
    <row r="53" spans="1:11" ht="22.5" customHeight="1">
      <c r="A53"/>
      <c r="B53"/>
      <c r="C53"/>
      <c r="D53"/>
      <c r="E53"/>
      <c r="F53"/>
      <c r="G53"/>
      <c r="H53"/>
      <c r="I53"/>
      <c r="J53"/>
      <c r="K53"/>
    </row>
    <row r="54" spans="1:11" ht="22.5" customHeight="1">
      <c r="A54"/>
      <c r="B54"/>
      <c r="C54"/>
      <c r="D54"/>
      <c r="E54"/>
      <c r="F54"/>
      <c r="G54"/>
      <c r="H54"/>
      <c r="I54"/>
      <c r="J54"/>
      <c r="K54"/>
    </row>
    <row r="55" spans="1:11" ht="22.5" customHeight="1">
      <c r="A55"/>
      <c r="B55"/>
      <c r="C55"/>
      <c r="D55"/>
      <c r="E55"/>
      <c r="F55"/>
      <c r="G55"/>
      <c r="H55"/>
      <c r="I55"/>
      <c r="J55"/>
      <c r="K55"/>
    </row>
    <row r="56" spans="1:11" ht="22.5" customHeight="1">
      <c r="A56"/>
      <c r="B56"/>
      <c r="C56"/>
      <c r="D56"/>
      <c r="E56"/>
      <c r="F56"/>
      <c r="G56"/>
      <c r="H56"/>
      <c r="I56"/>
      <c r="J56"/>
      <c r="K56"/>
    </row>
    <row r="57" spans="1:11" ht="22.5" customHeight="1">
      <c r="A57"/>
      <c r="B57"/>
      <c r="C57"/>
      <c r="D57"/>
      <c r="E57"/>
      <c r="F57"/>
      <c r="G57"/>
      <c r="H57"/>
      <c r="I57"/>
      <c r="J57"/>
      <c r="K57"/>
    </row>
    <row r="58" spans="1:11" ht="22.5" customHeight="1">
      <c r="A58"/>
      <c r="B58"/>
      <c r="C58"/>
      <c r="D58"/>
      <c r="E58"/>
      <c r="F58"/>
      <c r="G58"/>
      <c r="H58"/>
      <c r="I58"/>
      <c r="J58"/>
      <c r="K58"/>
    </row>
    <row r="59" spans="1:11" ht="22.5" customHeight="1">
      <c r="A59"/>
      <c r="B59"/>
      <c r="C59"/>
      <c r="D59"/>
      <c r="E59"/>
      <c r="F59"/>
      <c r="G59"/>
      <c r="H59"/>
      <c r="I59"/>
      <c r="J59"/>
      <c r="K59"/>
    </row>
    <row r="60" spans="1:11" ht="22.5" customHeight="1">
      <c r="A60"/>
      <c r="B60"/>
      <c r="C60"/>
      <c r="D60"/>
      <c r="E60"/>
      <c r="F60"/>
      <c r="G60"/>
      <c r="H60"/>
      <c r="I60"/>
      <c r="J60"/>
      <c r="K60"/>
    </row>
    <row r="61" spans="1:11" ht="22.5" customHeight="1">
      <c r="A61"/>
      <c r="B61"/>
      <c r="C61"/>
      <c r="D61"/>
      <c r="E61"/>
      <c r="F61"/>
      <c r="G61"/>
      <c r="H61"/>
      <c r="I61"/>
      <c r="J61"/>
      <c r="K61"/>
    </row>
    <row r="62" spans="1:11" ht="22.5" customHeight="1">
      <c r="A62"/>
      <c r="B62"/>
      <c r="C62"/>
      <c r="D62"/>
      <c r="E62"/>
      <c r="F62"/>
      <c r="G62"/>
      <c r="H62"/>
      <c r="I62"/>
      <c r="J62"/>
      <c r="K62"/>
    </row>
    <row r="63" spans="1:11" ht="22.5" customHeight="1">
      <c r="A63"/>
      <c r="B63"/>
      <c r="C63"/>
      <c r="D63"/>
      <c r="E63"/>
      <c r="F63"/>
      <c r="G63"/>
      <c r="H63"/>
      <c r="I63"/>
      <c r="J63"/>
      <c r="K63"/>
    </row>
    <row r="64" spans="1:11" ht="22.5" customHeight="1">
      <c r="A64"/>
      <c r="B64"/>
      <c r="C64"/>
      <c r="D64"/>
      <c r="E64"/>
      <c r="F64"/>
      <c r="G64"/>
      <c r="H64"/>
      <c r="I64"/>
      <c r="J64"/>
      <c r="K64"/>
    </row>
    <row r="65" spans="1:11" ht="22.5" customHeight="1">
      <c r="A65"/>
      <c r="B65" s="10"/>
      <c r="C65" s="11"/>
      <c r="D65"/>
      <c r="E65"/>
      <c r="F65"/>
      <c r="G65"/>
      <c r="H65"/>
      <c r="I65"/>
      <c r="J65"/>
      <c r="K65"/>
    </row>
    <row r="66" spans="1:11" ht="22.5" customHeight="1">
      <c r="A66" s="29"/>
      <c r="B66"/>
      <c r="C66"/>
      <c r="D66"/>
      <c r="E66"/>
      <c r="F66"/>
      <c r="G66"/>
      <c r="H66"/>
      <c r="I66"/>
      <c r="J66"/>
      <c r="K66"/>
    </row>
    <row r="67" spans="1:11" ht="22.5" customHeight="1">
      <c r="A67"/>
      <c r="B67"/>
      <c r="C67"/>
      <c r="D67"/>
      <c r="E67"/>
      <c r="F67"/>
      <c r="G67"/>
      <c r="H67"/>
      <c r="I67"/>
      <c r="J67"/>
      <c r="K67"/>
    </row>
    <row r="68" spans="1:11" ht="22.5" customHeight="1">
      <c r="A68"/>
      <c r="B68"/>
      <c r="C68"/>
      <c r="D68"/>
      <c r="E68"/>
      <c r="F68"/>
      <c r="G68"/>
      <c r="H68"/>
      <c r="I68"/>
      <c r="J68"/>
      <c r="K68"/>
    </row>
    <row r="69" spans="1:11" ht="22.5" customHeight="1">
      <c r="A69"/>
      <c r="B69"/>
      <c r="C69"/>
      <c r="D69"/>
      <c r="E69"/>
      <c r="F69"/>
      <c r="G69"/>
      <c r="H69"/>
      <c r="I69"/>
      <c r="J69"/>
      <c r="K69"/>
    </row>
    <row r="70" spans="1:11" ht="22.5" customHeight="1">
      <c r="A70"/>
      <c r="B70"/>
      <c r="C70"/>
      <c r="D70"/>
      <c r="E70"/>
      <c r="F70"/>
      <c r="G70"/>
      <c r="H70"/>
      <c r="I70"/>
      <c r="J70"/>
      <c r="K70"/>
    </row>
    <row r="71" spans="1:11" ht="22.5" customHeight="1">
      <c r="A71"/>
      <c r="B71"/>
      <c r="C71"/>
      <c r="D71"/>
      <c r="E71"/>
      <c r="F71"/>
      <c r="G71"/>
      <c r="H71"/>
      <c r="I71"/>
      <c r="J71"/>
      <c r="K71"/>
    </row>
    <row r="72" spans="1:11" ht="22.5" customHeight="1">
      <c r="A72"/>
      <c r="B72"/>
      <c r="C72"/>
      <c r="D72"/>
      <c r="E72"/>
      <c r="F72"/>
      <c r="G72"/>
      <c r="H72"/>
      <c r="I72"/>
      <c r="J72"/>
      <c r="K72"/>
    </row>
    <row r="73" spans="1:11" ht="22.5" customHeight="1">
      <c r="A73"/>
      <c r="B73"/>
      <c r="C73"/>
      <c r="D73"/>
      <c r="E73"/>
      <c r="F73"/>
      <c r="G73"/>
      <c r="H73"/>
      <c r="I73"/>
      <c r="J73"/>
      <c r="K73"/>
    </row>
    <row r="74" spans="1:11" ht="22.5" customHeight="1">
      <c r="A74"/>
      <c r="B74"/>
      <c r="C74"/>
      <c r="D74"/>
      <c r="E74"/>
      <c r="F74"/>
      <c r="G74"/>
      <c r="H74"/>
      <c r="I74"/>
      <c r="J74"/>
      <c r="K74"/>
    </row>
    <row r="75" spans="1:11" ht="22.5" customHeight="1">
      <c r="A75"/>
      <c r="B75"/>
      <c r="C75"/>
      <c r="D75"/>
      <c r="E75"/>
      <c r="F75"/>
      <c r="G75"/>
      <c r="H75"/>
      <c r="I75"/>
      <c r="J75"/>
      <c r="K75"/>
    </row>
    <row r="76" spans="1:11" ht="22.5" customHeight="1">
      <c r="A76"/>
      <c r="B76"/>
      <c r="C76"/>
      <c r="D76"/>
      <c r="E76"/>
      <c r="F76"/>
      <c r="G76"/>
      <c r="H76"/>
      <c r="I76"/>
      <c r="J76"/>
      <c r="K76"/>
    </row>
    <row r="77" spans="1:11" ht="22.5" customHeight="1">
      <c r="A77"/>
      <c r="B77"/>
      <c r="C77"/>
      <c r="D77"/>
      <c r="E77"/>
      <c r="F77"/>
      <c r="G77"/>
      <c r="H77"/>
      <c r="I77"/>
      <c r="J77"/>
      <c r="K77"/>
    </row>
    <row r="78" spans="1:11" ht="22.5" customHeight="1">
      <c r="A78"/>
      <c r="B78"/>
      <c r="C78"/>
      <c r="D78"/>
      <c r="E78"/>
      <c r="F78"/>
      <c r="G78"/>
      <c r="H78"/>
      <c r="I78"/>
      <c r="J78"/>
      <c r="K78"/>
    </row>
    <row r="79" spans="1:11" ht="22.5" customHeight="1">
      <c r="A79"/>
      <c r="B79"/>
      <c r="C79"/>
      <c r="D79"/>
      <c r="E79"/>
      <c r="F79"/>
      <c r="G79"/>
      <c r="H79"/>
      <c r="I79"/>
      <c r="J79"/>
      <c r="K79"/>
    </row>
    <row r="80" spans="1:11" ht="22.5" customHeight="1">
      <c r="A80"/>
      <c r="B80"/>
      <c r="C80"/>
      <c r="D80"/>
      <c r="E80"/>
      <c r="F80"/>
      <c r="G80"/>
      <c r="H80"/>
      <c r="I80"/>
      <c r="J80"/>
      <c r="K80"/>
    </row>
    <row r="81" spans="1:11" ht="22.5" customHeight="1">
      <c r="A81"/>
      <c r="B81"/>
      <c r="C81"/>
      <c r="D81"/>
      <c r="E81"/>
      <c r="F81"/>
      <c r="G81"/>
      <c r="H81"/>
      <c r="I81"/>
      <c r="J81"/>
      <c r="K81"/>
    </row>
    <row r="82" spans="1:11" ht="22.5" customHeight="1">
      <c r="A82"/>
      <c r="B82"/>
      <c r="C82"/>
      <c r="D82"/>
      <c r="E82"/>
      <c r="F82"/>
      <c r="G82"/>
      <c r="H82"/>
      <c r="I82"/>
      <c r="J82"/>
      <c r="K82"/>
    </row>
    <row r="83" spans="1:11" ht="22.5" customHeight="1">
      <c r="A83"/>
      <c r="B83"/>
      <c r="C83"/>
      <c r="D83"/>
      <c r="E83"/>
      <c r="F83"/>
      <c r="G83"/>
      <c r="H83"/>
      <c r="I83"/>
      <c r="J83"/>
      <c r="K83"/>
    </row>
    <row r="84" spans="1:11" ht="22.5" customHeight="1">
      <c r="A84"/>
      <c r="B84"/>
      <c r="C84"/>
      <c r="D84"/>
      <c r="E84"/>
      <c r="F84"/>
      <c r="G84"/>
      <c r="H84"/>
      <c r="I84"/>
      <c r="J84"/>
      <c r="K84"/>
    </row>
    <row r="85" spans="1:11" ht="22.5" customHeight="1">
      <c r="A85"/>
      <c r="B85"/>
      <c r="C85"/>
      <c r="D85"/>
      <c r="E85"/>
      <c r="F85"/>
      <c r="G85"/>
      <c r="H85"/>
      <c r="I85"/>
      <c r="J85"/>
      <c r="K85"/>
    </row>
    <row r="86" spans="1:11" ht="22.5" customHeight="1">
      <c r="A86"/>
      <c r="B86"/>
      <c r="C86"/>
      <c r="D86"/>
      <c r="E86"/>
      <c r="F86"/>
      <c r="G86"/>
      <c r="H86"/>
      <c r="I86"/>
      <c r="J86"/>
      <c r="K86"/>
    </row>
    <row r="87" spans="1:11" ht="22.5" customHeight="1">
      <c r="A87"/>
      <c r="B87"/>
      <c r="C87"/>
      <c r="D87"/>
      <c r="E87"/>
      <c r="F87"/>
      <c r="G87"/>
      <c r="H87"/>
      <c r="I87"/>
      <c r="J87"/>
      <c r="K87"/>
    </row>
    <row r="88" spans="1:11" ht="22.5" customHeight="1">
      <c r="A88"/>
      <c r="B88"/>
      <c r="C88"/>
      <c r="D88"/>
      <c r="E88"/>
      <c r="F88"/>
      <c r="G88"/>
      <c r="H88"/>
      <c r="I88"/>
      <c r="J88"/>
      <c r="K88"/>
    </row>
    <row r="89" spans="1:11" ht="22.5" customHeight="1">
      <c r="A89"/>
      <c r="B89"/>
      <c r="C89"/>
      <c r="D89"/>
      <c r="E89"/>
      <c r="F89"/>
      <c r="G89"/>
      <c r="H89"/>
      <c r="I89"/>
      <c r="J89"/>
      <c r="K89"/>
    </row>
    <row r="90" spans="1:11" ht="22.5" customHeight="1">
      <c r="A90"/>
      <c r="B90"/>
      <c r="C90"/>
      <c r="D90"/>
      <c r="E90"/>
      <c r="F90"/>
      <c r="G90"/>
      <c r="H90"/>
      <c r="I90"/>
      <c r="J90"/>
      <c r="K90"/>
    </row>
    <row r="91" spans="1:11" ht="22.5" customHeight="1">
      <c r="A91"/>
      <c r="B91"/>
      <c r="C91"/>
      <c r="D91"/>
      <c r="E91"/>
      <c r="F91"/>
      <c r="G91"/>
      <c r="H91"/>
      <c r="I91"/>
      <c r="J91"/>
      <c r="K91"/>
    </row>
    <row r="92" spans="1:11" ht="22.5" customHeight="1">
      <c r="A92"/>
      <c r="B92"/>
      <c r="C92"/>
      <c r="D92"/>
      <c r="E92"/>
      <c r="F92"/>
      <c r="G92"/>
      <c r="H92"/>
      <c r="I92"/>
      <c r="J92"/>
      <c r="K92"/>
    </row>
    <row r="93" spans="1:11" ht="22.5" customHeight="1">
      <c r="A93"/>
      <c r="B93"/>
      <c r="C93"/>
      <c r="D93"/>
      <c r="E93"/>
      <c r="F93"/>
      <c r="G93"/>
      <c r="H93"/>
      <c r="I93"/>
      <c r="J93"/>
      <c r="K93"/>
    </row>
    <row r="94" spans="1:11" ht="22.5" customHeight="1">
      <c r="A94"/>
      <c r="B94" s="10"/>
      <c r="C94" s="11"/>
      <c r="D94"/>
      <c r="E94"/>
      <c r="F94"/>
      <c r="G94"/>
      <c r="H94"/>
      <c r="I94"/>
      <c r="J94"/>
      <c r="K94"/>
    </row>
    <row r="95" spans="1:11" ht="22.5" customHeight="1">
      <c r="A95" s="29"/>
      <c r="B95"/>
      <c r="C95"/>
      <c r="D95"/>
      <c r="E95"/>
      <c r="F95"/>
      <c r="G95"/>
      <c r="H95"/>
      <c r="I95"/>
      <c r="J95"/>
      <c r="K95"/>
    </row>
    <row r="96" spans="1:11" ht="22.5" customHeight="1">
      <c r="A96"/>
      <c r="B96"/>
      <c r="C96"/>
      <c r="D96"/>
      <c r="E96"/>
      <c r="F96"/>
      <c r="G96"/>
      <c r="H96"/>
      <c r="I96"/>
      <c r="J96"/>
      <c r="K96"/>
    </row>
    <row r="97" spans="1:11" ht="22.5" customHeight="1">
      <c r="A97"/>
      <c r="B97"/>
      <c r="C97"/>
      <c r="D97"/>
      <c r="E97"/>
      <c r="F97"/>
      <c r="G97"/>
      <c r="H97"/>
      <c r="I97"/>
      <c r="J97"/>
      <c r="K97"/>
    </row>
    <row r="98" spans="1:11" ht="22.5" customHeight="1">
      <c r="A98"/>
      <c r="B98"/>
      <c r="C98"/>
      <c r="D98"/>
      <c r="E98"/>
      <c r="F98"/>
      <c r="G98"/>
      <c r="H98"/>
      <c r="I98"/>
      <c r="J98"/>
      <c r="K98"/>
    </row>
    <row r="99" spans="1:11" ht="22.5" customHeight="1">
      <c r="A99"/>
      <c r="B99"/>
      <c r="C99"/>
      <c r="D99"/>
      <c r="E99"/>
      <c r="F99"/>
      <c r="G99"/>
      <c r="H99"/>
      <c r="I99"/>
      <c r="J99"/>
      <c r="K99"/>
    </row>
    <row r="100" spans="1:11" ht="22.5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22.5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22.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22.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22.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22.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22.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22.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22.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22.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22.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22.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22.5" customHeight="1">
      <c r="A112"/>
      <c r="B112"/>
      <c r="C112"/>
      <c r="D112"/>
      <c r="E112"/>
      <c r="F112"/>
      <c r="G112"/>
      <c r="H112"/>
      <c r="I112"/>
      <c r="J112"/>
      <c r="K112"/>
    </row>
    <row r="113" spans="1:11" ht="22.5" customHeight="1">
      <c r="A113"/>
      <c r="B113"/>
      <c r="C113"/>
      <c r="D113"/>
      <c r="E113"/>
      <c r="F113"/>
      <c r="G113"/>
      <c r="H113"/>
      <c r="I113"/>
      <c r="J113"/>
      <c r="K113"/>
    </row>
    <row r="114" spans="1:11" ht="22.5" customHeight="1">
      <c r="A114"/>
      <c r="B114" s="10"/>
      <c r="C114" s="11"/>
      <c r="D114"/>
      <c r="E114"/>
      <c r="F114"/>
      <c r="G114"/>
      <c r="H114"/>
      <c r="I114"/>
      <c r="J114"/>
      <c r="K114"/>
    </row>
    <row r="115" spans="1:11" ht="22.5" customHeight="1">
      <c r="A115" s="29"/>
      <c r="B115"/>
      <c r="C115"/>
      <c r="D115"/>
      <c r="E115"/>
      <c r="F115"/>
      <c r="G115"/>
      <c r="H115"/>
      <c r="I115"/>
      <c r="J115"/>
      <c r="K115"/>
    </row>
    <row r="116" spans="1:11" ht="22.5" customHeight="1">
      <c r="A116"/>
      <c r="B116"/>
      <c r="C116"/>
      <c r="D116"/>
      <c r="E116"/>
      <c r="F116"/>
      <c r="G116"/>
      <c r="H116"/>
      <c r="I116"/>
      <c r="J116"/>
      <c r="K116"/>
    </row>
    <row r="117" spans="1:11" ht="22.5" customHeight="1">
      <c r="A117"/>
      <c r="B117"/>
      <c r="C117"/>
      <c r="D117"/>
      <c r="E117"/>
      <c r="F117"/>
      <c r="G117"/>
      <c r="H117"/>
      <c r="I117"/>
      <c r="J117"/>
      <c r="K117"/>
    </row>
    <row r="118" spans="1:11" ht="22.5" customHeight="1">
      <c r="A118"/>
      <c r="B118"/>
      <c r="C118"/>
      <c r="D118"/>
      <c r="E118"/>
      <c r="F118"/>
      <c r="G118"/>
      <c r="H118"/>
      <c r="I118"/>
      <c r="J118"/>
      <c r="K118"/>
    </row>
    <row r="119" spans="1:11" ht="22.5" customHeight="1">
      <c r="A119"/>
      <c r="B119"/>
      <c r="C119"/>
      <c r="D119"/>
      <c r="E119"/>
      <c r="F119"/>
      <c r="G119"/>
      <c r="H119"/>
      <c r="I119"/>
      <c r="J119"/>
      <c r="K119"/>
    </row>
    <row r="120" spans="1:11" ht="22.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ht="22.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ht="22.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ht="22.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ht="22.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ht="22.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ht="22.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ht="22.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ht="22.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2.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2.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 ht="22.5" customHeight="1">
      <c r="A131"/>
      <c r="B131"/>
      <c r="C131"/>
      <c r="D131"/>
      <c r="E131"/>
      <c r="F131"/>
      <c r="G131"/>
      <c r="H131"/>
      <c r="I131"/>
      <c r="J131"/>
      <c r="K131"/>
    </row>
    <row r="132" spans="1:11" ht="22.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2.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2.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2.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 ht="22.5" customHeight="1">
      <c r="A136"/>
      <c r="B136"/>
      <c r="C136"/>
      <c r="D136"/>
      <c r="E136"/>
      <c r="F136"/>
      <c r="G136"/>
      <c r="H136"/>
      <c r="I136"/>
      <c r="J136"/>
      <c r="K136"/>
    </row>
    <row r="137" spans="1:11" ht="22.5" customHeight="1">
      <c r="A137"/>
      <c r="B137"/>
      <c r="C137"/>
      <c r="D137"/>
      <c r="E137"/>
      <c r="F137"/>
      <c r="G137"/>
      <c r="H137"/>
      <c r="I137"/>
      <c r="J137"/>
      <c r="K137"/>
    </row>
    <row r="138" spans="1:11" ht="22.5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2.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2.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2.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ht="22.5" customHeight="1">
      <c r="A142"/>
      <c r="B142" s="10"/>
      <c r="C142" s="11"/>
      <c r="D142"/>
      <c r="E142"/>
      <c r="F142"/>
      <c r="G142"/>
      <c r="H142"/>
      <c r="I142"/>
      <c r="J142"/>
      <c r="K142"/>
    </row>
    <row r="143" spans="1:11" ht="22.5" customHeight="1">
      <c r="A143" s="29"/>
      <c r="B143"/>
      <c r="C143"/>
      <c r="D143"/>
      <c r="E143"/>
      <c r="F143"/>
      <c r="G143"/>
      <c r="H143"/>
      <c r="I143"/>
      <c r="J143"/>
      <c r="K143"/>
    </row>
    <row r="144" spans="1:11" ht="22.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2.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2.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2.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2.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 s="92" customFormat="1" ht="22.5" customHeight="1">
      <c r="A149"/>
    </row>
    <row r="150" spans="1:11" s="92" customFormat="1" ht="22.5" customHeight="1"/>
    <row r="151" spans="1:11" ht="22.5" customHeight="1">
      <c r="A151" s="92"/>
      <c r="B151"/>
      <c r="C151"/>
      <c r="D151"/>
      <c r="E151"/>
      <c r="F151"/>
      <c r="G151"/>
      <c r="H151"/>
      <c r="I151"/>
      <c r="J151"/>
      <c r="K151"/>
    </row>
    <row r="152" spans="1:11" s="92" customFormat="1" ht="22.5" customHeight="1">
      <c r="A152"/>
    </row>
    <row r="153" spans="1:11" s="233" customFormat="1" ht="22.5" customHeight="1">
      <c r="A153" s="92"/>
    </row>
    <row r="154" spans="1:11" ht="22.5" customHeight="1">
      <c r="A154" s="233"/>
      <c r="B154" s="10"/>
      <c r="C154" s="11"/>
      <c r="D154"/>
      <c r="E154"/>
      <c r="F154"/>
      <c r="G154"/>
      <c r="H154"/>
      <c r="I154"/>
      <c r="J154"/>
      <c r="K154"/>
    </row>
    <row r="155" spans="1:11" ht="22.5" customHeight="1">
      <c r="A155" s="29"/>
      <c r="B155"/>
      <c r="C155"/>
      <c r="D155"/>
      <c r="E155"/>
      <c r="F155"/>
      <c r="G155"/>
      <c r="H155"/>
      <c r="I155"/>
      <c r="J155"/>
      <c r="K155"/>
    </row>
    <row r="156" spans="1:11" ht="22.5" customHeight="1">
      <c r="A156"/>
      <c r="B156"/>
      <c r="C156"/>
      <c r="D156"/>
      <c r="E156"/>
      <c r="F156"/>
      <c r="G156"/>
      <c r="H156"/>
      <c r="I156"/>
      <c r="J156"/>
      <c r="K156"/>
    </row>
    <row r="157" spans="1:11" ht="22.5" customHeight="1">
      <c r="A157"/>
      <c r="B157"/>
      <c r="C157"/>
      <c r="D157"/>
      <c r="E157"/>
      <c r="F157"/>
      <c r="G157"/>
      <c r="H157"/>
      <c r="I157"/>
      <c r="J157"/>
      <c r="K157"/>
    </row>
    <row r="158" spans="1:11" ht="22.5" customHeight="1">
      <c r="A158"/>
      <c r="B158"/>
      <c r="C158"/>
      <c r="D158"/>
      <c r="E158"/>
      <c r="F158"/>
      <c r="G158"/>
      <c r="H158"/>
      <c r="I158"/>
      <c r="J158"/>
      <c r="K158"/>
    </row>
    <row r="159" spans="1:11" ht="22.5" customHeight="1">
      <c r="A159"/>
      <c r="B159"/>
      <c r="C159"/>
      <c r="D159"/>
      <c r="E159"/>
      <c r="F159"/>
      <c r="G159"/>
      <c r="H159"/>
      <c r="I159"/>
      <c r="J159"/>
      <c r="K159"/>
    </row>
    <row r="160" spans="1:11" ht="22.5" customHeight="1">
      <c r="A160"/>
      <c r="B160"/>
      <c r="C160"/>
      <c r="D160"/>
      <c r="E160"/>
      <c r="F160"/>
      <c r="G160"/>
      <c r="H160"/>
      <c r="I160"/>
      <c r="J160"/>
      <c r="K160"/>
    </row>
    <row r="161" spans="1:11" ht="22.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ht="22.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ht="22.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 ht="22.5" customHeight="1">
      <c r="A164"/>
      <c r="B164"/>
      <c r="C164"/>
      <c r="D164"/>
      <c r="E164"/>
      <c r="F164"/>
      <c r="G164"/>
      <c r="H164"/>
      <c r="I164"/>
      <c r="J164"/>
      <c r="K164"/>
    </row>
    <row r="165" spans="1:11" ht="22.5" customHeight="1">
      <c r="A165"/>
      <c r="B165"/>
      <c r="C165"/>
      <c r="D165"/>
      <c r="E165"/>
      <c r="F165"/>
      <c r="G165"/>
      <c r="H165"/>
      <c r="I165"/>
      <c r="J165"/>
      <c r="K165"/>
    </row>
    <row r="166" spans="1:11" ht="22.5" customHeight="1">
      <c r="A166"/>
      <c r="B166" s="10"/>
      <c r="C166" s="11"/>
      <c r="D166"/>
      <c r="E166"/>
      <c r="F166"/>
      <c r="G166"/>
      <c r="H166"/>
      <c r="I166"/>
      <c r="J166"/>
      <c r="K166"/>
    </row>
    <row r="167" spans="1:11" ht="22.5" customHeight="1">
      <c r="A167" s="29"/>
      <c r="B167"/>
      <c r="C167"/>
      <c r="D167"/>
      <c r="E167"/>
      <c r="F167"/>
      <c r="G167"/>
      <c r="H167"/>
      <c r="I167"/>
      <c r="J167"/>
      <c r="K167"/>
    </row>
    <row r="168" spans="1:11" ht="22.5" customHeight="1">
      <c r="A168"/>
      <c r="B168"/>
      <c r="C168"/>
      <c r="D168"/>
      <c r="E168"/>
      <c r="F168"/>
      <c r="G168"/>
      <c r="H168"/>
      <c r="I168"/>
      <c r="J168"/>
      <c r="K168"/>
    </row>
    <row r="169" spans="1:11" ht="22.5" customHeight="1">
      <c r="A169"/>
      <c r="B169"/>
      <c r="C169"/>
      <c r="D169"/>
      <c r="E169"/>
      <c r="F169"/>
      <c r="G169"/>
      <c r="H169"/>
      <c r="I169"/>
      <c r="J169"/>
      <c r="K169"/>
    </row>
    <row r="170" spans="1:11" ht="22.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 ht="22.5" customHeight="1">
      <c r="A171"/>
      <c r="B171"/>
      <c r="C171"/>
      <c r="D171"/>
      <c r="E171"/>
      <c r="F171"/>
      <c r="G171"/>
      <c r="H171"/>
      <c r="I171"/>
      <c r="J171"/>
      <c r="K171"/>
    </row>
    <row r="172" spans="1:11" ht="22.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 ht="22.5" customHeight="1">
      <c r="A173"/>
      <c r="B173"/>
      <c r="C173"/>
      <c r="D173"/>
      <c r="E173"/>
      <c r="F173"/>
      <c r="G173"/>
      <c r="H173"/>
      <c r="I173"/>
      <c r="J173"/>
      <c r="K173"/>
    </row>
    <row r="174" spans="1:11" ht="22.5" customHeight="1">
      <c r="A174"/>
      <c r="B174"/>
      <c r="C174"/>
      <c r="D174"/>
      <c r="E174"/>
      <c r="F174"/>
      <c r="G174"/>
      <c r="H174"/>
      <c r="I174"/>
      <c r="J174"/>
      <c r="K174"/>
    </row>
    <row r="175" spans="1:11" ht="22.5" customHeight="1">
      <c r="A175"/>
      <c r="B175"/>
      <c r="C175"/>
      <c r="D175"/>
      <c r="E175"/>
      <c r="F175"/>
      <c r="G175"/>
      <c r="H175"/>
      <c r="I175"/>
      <c r="J175"/>
      <c r="K175"/>
    </row>
    <row r="176" spans="1:11" ht="22.5" customHeight="1">
      <c r="A176"/>
      <c r="B176"/>
      <c r="C176"/>
      <c r="D176"/>
      <c r="E176"/>
      <c r="F176"/>
      <c r="G176"/>
      <c r="H176"/>
      <c r="I176"/>
      <c r="J176"/>
      <c r="K176"/>
    </row>
    <row r="177" spans="1:11" ht="22.5" customHeight="1">
      <c r="A177"/>
      <c r="B177"/>
      <c r="C177"/>
      <c r="D177"/>
      <c r="E177"/>
      <c r="F177"/>
      <c r="G177"/>
      <c r="H177"/>
      <c r="I177"/>
      <c r="J177"/>
      <c r="K177"/>
    </row>
    <row r="178" spans="1:11" ht="22.5" customHeight="1">
      <c r="A178"/>
      <c r="B178"/>
      <c r="C178"/>
      <c r="D178"/>
      <c r="E178"/>
      <c r="F178"/>
      <c r="G178"/>
      <c r="H178"/>
      <c r="I178"/>
      <c r="J178"/>
      <c r="K178"/>
    </row>
    <row r="179" spans="1:11" ht="22.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 ht="22.5" customHeight="1">
      <c r="A180"/>
      <c r="B180"/>
      <c r="C180"/>
      <c r="D180"/>
      <c r="E180"/>
      <c r="F180"/>
      <c r="G180"/>
      <c r="H180"/>
      <c r="I180"/>
      <c r="J180"/>
      <c r="K180"/>
    </row>
    <row r="181" spans="1:11" ht="22.5" customHeight="1">
      <c r="A181"/>
      <c r="B181"/>
      <c r="C181"/>
      <c r="D181"/>
      <c r="E181"/>
      <c r="F181"/>
      <c r="G181"/>
      <c r="H181"/>
      <c r="I181"/>
      <c r="J181"/>
      <c r="K181"/>
    </row>
    <row r="182" spans="1:11" ht="22.5" customHeight="1">
      <c r="A182"/>
      <c r="B182"/>
      <c r="C182"/>
      <c r="D182"/>
      <c r="E182"/>
      <c r="F182"/>
      <c r="G182"/>
      <c r="H182"/>
      <c r="I182"/>
      <c r="J182"/>
      <c r="K182"/>
    </row>
    <row r="183" spans="1:11" ht="22.5" customHeight="1">
      <c r="A183"/>
      <c r="B183"/>
      <c r="C183"/>
      <c r="D183"/>
      <c r="E183"/>
      <c r="F183"/>
      <c r="G183"/>
      <c r="H183"/>
      <c r="I183"/>
      <c r="J183"/>
      <c r="K183"/>
    </row>
    <row r="184" spans="1:11" ht="22.5" customHeight="1">
      <c r="A184"/>
      <c r="B184"/>
      <c r="C184"/>
      <c r="D184"/>
      <c r="E184"/>
      <c r="F184"/>
      <c r="G184"/>
      <c r="H184"/>
      <c r="I184"/>
      <c r="J184"/>
      <c r="K184"/>
    </row>
    <row r="185" spans="1:11" ht="22.5" customHeight="1">
      <c r="A185"/>
      <c r="B185"/>
      <c r="C185"/>
      <c r="D185"/>
      <c r="E185"/>
      <c r="F185"/>
      <c r="G185"/>
      <c r="H185"/>
      <c r="I185"/>
      <c r="J185"/>
      <c r="K185"/>
    </row>
    <row r="186" spans="1:11" ht="22.5" customHeight="1">
      <c r="A186"/>
      <c r="B186"/>
      <c r="C186"/>
      <c r="D186"/>
      <c r="E186"/>
      <c r="F186"/>
      <c r="G186"/>
      <c r="H186"/>
      <c r="I186"/>
      <c r="J186"/>
      <c r="K186"/>
    </row>
    <row r="187" spans="1:11" ht="22.5" customHeight="1">
      <c r="A187"/>
      <c r="B187"/>
      <c r="C187"/>
      <c r="D187"/>
      <c r="E187"/>
      <c r="F187"/>
      <c r="G187"/>
      <c r="H187"/>
      <c r="I187"/>
      <c r="J187"/>
      <c r="K187"/>
    </row>
    <row r="188" spans="1:11" ht="22.5" customHeight="1">
      <c r="A188"/>
      <c r="B188"/>
      <c r="C188"/>
      <c r="D188"/>
      <c r="E188"/>
      <c r="F188"/>
      <c r="G188"/>
      <c r="H188"/>
      <c r="I188"/>
      <c r="J188"/>
      <c r="K188"/>
    </row>
    <row r="189" spans="1:11" ht="22.5" customHeight="1">
      <c r="A189"/>
      <c r="B189"/>
      <c r="C189"/>
      <c r="D189"/>
      <c r="E189"/>
      <c r="F189"/>
      <c r="G189"/>
      <c r="H189"/>
      <c r="I189"/>
      <c r="J189"/>
      <c r="K189"/>
    </row>
    <row r="190" spans="1:11" ht="22.5" customHeight="1">
      <c r="A190"/>
      <c r="B190"/>
      <c r="C190"/>
      <c r="D190"/>
      <c r="E190"/>
      <c r="F190"/>
      <c r="G190"/>
      <c r="H190"/>
      <c r="I190"/>
      <c r="J190"/>
      <c r="K190"/>
    </row>
    <row r="191" spans="1:11" ht="22.5" customHeight="1">
      <c r="A191"/>
      <c r="B191"/>
      <c r="C191"/>
      <c r="D191"/>
      <c r="E191"/>
      <c r="F191"/>
      <c r="G191"/>
      <c r="H191"/>
      <c r="I191"/>
      <c r="J191"/>
      <c r="K191"/>
    </row>
    <row r="192" spans="1:11" ht="22.5" customHeight="1">
      <c r="A192"/>
      <c r="B192"/>
      <c r="C192"/>
      <c r="D192"/>
      <c r="E192"/>
      <c r="F192"/>
      <c r="G192"/>
      <c r="H192"/>
      <c r="I192"/>
      <c r="J192"/>
      <c r="K192"/>
    </row>
    <row r="193" spans="1:11" ht="22.5" customHeight="1">
      <c r="A193"/>
      <c r="B193"/>
      <c r="C193"/>
      <c r="D193"/>
      <c r="E193"/>
      <c r="F193"/>
      <c r="G193"/>
      <c r="H193"/>
      <c r="I193"/>
      <c r="J193"/>
      <c r="K193"/>
    </row>
    <row r="194" spans="1:11" ht="22.5" customHeight="1">
      <c r="A194"/>
      <c r="B194"/>
      <c r="C194"/>
      <c r="D194"/>
      <c r="E194"/>
      <c r="F194"/>
      <c r="G194"/>
      <c r="H194"/>
      <c r="I194"/>
      <c r="J194"/>
      <c r="K194"/>
    </row>
    <row r="195" spans="1:11" ht="22.5" customHeight="1">
      <c r="A195"/>
      <c r="B195" s="10"/>
      <c r="C195" s="11"/>
      <c r="D195"/>
      <c r="E195"/>
      <c r="F195"/>
      <c r="G195"/>
      <c r="H195"/>
      <c r="I195"/>
      <c r="J195"/>
      <c r="K195"/>
    </row>
    <row r="196" spans="1:11" ht="22.5" customHeight="1">
      <c r="A196" s="29"/>
      <c r="B196"/>
      <c r="C196"/>
      <c r="D196"/>
      <c r="E196"/>
      <c r="F196"/>
      <c r="G196"/>
      <c r="H196"/>
      <c r="I196"/>
      <c r="J196"/>
      <c r="K196"/>
    </row>
    <row r="197" spans="1:11" ht="22.5" customHeight="1">
      <c r="A197"/>
      <c r="B197"/>
      <c r="C197"/>
      <c r="D197"/>
      <c r="E197"/>
      <c r="F197"/>
      <c r="G197"/>
      <c r="H197"/>
      <c r="I197"/>
      <c r="J197"/>
      <c r="K197"/>
    </row>
    <row r="198" spans="1:11" ht="22.5" customHeight="1">
      <c r="A198"/>
      <c r="B198"/>
      <c r="C198"/>
      <c r="D198"/>
      <c r="E198"/>
      <c r="F198"/>
      <c r="G198"/>
      <c r="H198"/>
      <c r="I198"/>
      <c r="J198"/>
      <c r="K198"/>
    </row>
    <row r="199" spans="1:11" ht="22.5" customHeight="1">
      <c r="A199"/>
      <c r="B199"/>
      <c r="C199"/>
      <c r="D199"/>
      <c r="E199"/>
      <c r="F199"/>
      <c r="G199"/>
      <c r="H199"/>
      <c r="I199"/>
      <c r="J199"/>
      <c r="K199"/>
    </row>
    <row r="200" spans="1:11" s="234" customFormat="1" ht="22.5" customHeight="1">
      <c r="A200"/>
    </row>
    <row r="201" spans="1:11" s="234" customFormat="1" ht="22.5" customHeight="1"/>
    <row r="202" spans="1:11" s="234" customFormat="1" ht="22.5" customHeight="1"/>
    <row r="203" spans="1:11" ht="22.5" customHeight="1">
      <c r="A203" s="234"/>
      <c r="B203"/>
      <c r="C203"/>
      <c r="D203"/>
      <c r="E203"/>
      <c r="F203"/>
      <c r="G203"/>
      <c r="H203"/>
      <c r="I203"/>
      <c r="J203"/>
      <c r="K203"/>
    </row>
    <row r="204" spans="1:11" ht="22.5" customHeight="1">
      <c r="A204"/>
      <c r="B204"/>
      <c r="C204"/>
      <c r="D204"/>
      <c r="E204"/>
      <c r="F204"/>
      <c r="G204"/>
      <c r="H204"/>
      <c r="I204"/>
      <c r="J204"/>
      <c r="K204"/>
    </row>
    <row r="205" spans="1:11" ht="22.5" customHeight="1">
      <c r="A205"/>
      <c r="B205"/>
      <c r="C205"/>
      <c r="D205"/>
      <c r="E205"/>
      <c r="F205"/>
      <c r="G205"/>
      <c r="H205"/>
      <c r="I205"/>
      <c r="J205"/>
      <c r="K205"/>
    </row>
    <row r="206" spans="1:11" ht="22.5" customHeight="1">
      <c r="A206"/>
      <c r="B206"/>
      <c r="C206"/>
      <c r="D206"/>
      <c r="E206"/>
      <c r="F206"/>
      <c r="G206"/>
      <c r="H206"/>
      <c r="I206"/>
      <c r="J206"/>
      <c r="K206"/>
    </row>
    <row r="207" spans="1:11" ht="22.5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ht="22.5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 ht="22.5" customHeight="1">
      <c r="A209"/>
      <c r="B209"/>
      <c r="C209"/>
      <c r="D209"/>
      <c r="E209"/>
      <c r="F209"/>
      <c r="G209"/>
      <c r="H209"/>
      <c r="I209"/>
      <c r="J209"/>
      <c r="K209"/>
    </row>
    <row r="210" spans="1:11" ht="22.5" customHeight="1">
      <c r="A210"/>
      <c r="B210"/>
      <c r="C210"/>
      <c r="D210"/>
      <c r="E210"/>
      <c r="F210"/>
      <c r="G210"/>
      <c r="H210"/>
      <c r="I210"/>
      <c r="J210"/>
      <c r="K210"/>
    </row>
    <row r="211" spans="1:11" ht="22.5" customHeight="1">
      <c r="A211"/>
      <c r="B211"/>
      <c r="C211"/>
      <c r="D211"/>
      <c r="E211"/>
      <c r="F211"/>
      <c r="G211"/>
      <c r="H211"/>
      <c r="I211"/>
      <c r="J211"/>
      <c r="K211"/>
    </row>
    <row r="212" spans="1:11" ht="22.5" customHeight="1">
      <c r="A212"/>
      <c r="B212"/>
      <c r="C212"/>
      <c r="D212"/>
      <c r="E212"/>
      <c r="F212"/>
      <c r="G212"/>
      <c r="H212"/>
      <c r="I212"/>
      <c r="J212"/>
      <c r="K212"/>
    </row>
    <row r="213" spans="1:11" ht="22.5" customHeight="1">
      <c r="A213"/>
      <c r="B213"/>
      <c r="C213"/>
      <c r="D213"/>
      <c r="E213"/>
      <c r="F213"/>
      <c r="G213"/>
      <c r="H213"/>
      <c r="I213"/>
      <c r="J213"/>
      <c r="K213"/>
    </row>
    <row r="214" spans="1:11" ht="22.5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ht="22.5" customHeight="1">
      <c r="A215"/>
      <c r="B215" s="10"/>
      <c r="C215" s="11"/>
      <c r="D215"/>
      <c r="E215"/>
      <c r="F215"/>
      <c r="G215"/>
      <c r="H215"/>
      <c r="I215"/>
      <c r="J215"/>
      <c r="K215"/>
    </row>
    <row r="216" spans="1:11" ht="22.5" customHeight="1">
      <c r="A216" s="29"/>
      <c r="B216"/>
      <c r="C216"/>
      <c r="D216"/>
      <c r="E216"/>
      <c r="F216"/>
      <c r="G216"/>
      <c r="H216"/>
      <c r="I216"/>
      <c r="J216"/>
      <c r="K216"/>
    </row>
    <row r="217" spans="1:11" ht="22.5" customHeight="1">
      <c r="A217"/>
      <c r="B217"/>
      <c r="C217"/>
      <c r="D217"/>
      <c r="E217"/>
      <c r="F217"/>
      <c r="G217"/>
      <c r="H217"/>
      <c r="I217"/>
      <c r="J217"/>
      <c r="K217"/>
    </row>
    <row r="218" spans="1:11" ht="22.5" customHeight="1">
      <c r="A218"/>
      <c r="B218"/>
      <c r="C218"/>
      <c r="D218"/>
      <c r="E218"/>
      <c r="F218"/>
      <c r="G218"/>
      <c r="H218"/>
      <c r="I218"/>
      <c r="J218"/>
      <c r="K218"/>
    </row>
    <row r="219" spans="1:11" ht="22.5" customHeight="1">
      <c r="A219"/>
      <c r="B219"/>
      <c r="C219"/>
      <c r="D219"/>
      <c r="E219"/>
      <c r="F219"/>
      <c r="G219"/>
      <c r="H219"/>
      <c r="I219"/>
      <c r="J219"/>
      <c r="K219"/>
    </row>
    <row r="220" spans="1:11" ht="22.5" customHeight="1">
      <c r="A220"/>
      <c r="B220"/>
      <c r="C220"/>
      <c r="D220"/>
      <c r="E220"/>
      <c r="F220"/>
      <c r="G220"/>
      <c r="H220"/>
      <c r="I220"/>
      <c r="J220"/>
      <c r="K220"/>
    </row>
    <row r="221" spans="1:11" ht="22.5" customHeight="1">
      <c r="A221"/>
      <c r="B221"/>
      <c r="C221"/>
      <c r="D221"/>
      <c r="E221"/>
      <c r="F221"/>
      <c r="G221"/>
      <c r="H221"/>
      <c r="I221"/>
      <c r="J221"/>
      <c r="K221"/>
    </row>
    <row r="222" spans="1:11" ht="22.5" customHeight="1">
      <c r="A222"/>
      <c r="B222"/>
      <c r="C222"/>
      <c r="D222"/>
      <c r="E222"/>
      <c r="F222"/>
      <c r="G222"/>
      <c r="H222"/>
      <c r="I222"/>
      <c r="J222"/>
      <c r="K222"/>
    </row>
    <row r="223" spans="1:11" ht="22.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ht="22.5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 ht="22.5" customHeight="1">
      <c r="A225"/>
      <c r="B225"/>
      <c r="C225"/>
      <c r="D225"/>
      <c r="E225"/>
      <c r="F225"/>
      <c r="G225"/>
      <c r="H225"/>
      <c r="I225"/>
      <c r="J225"/>
      <c r="K225"/>
    </row>
    <row r="226" spans="1:11" ht="22.5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 ht="22.5" customHeight="1">
      <c r="A227"/>
      <c r="B227" s="10"/>
      <c r="C227" s="11"/>
      <c r="D227"/>
      <c r="E227"/>
      <c r="F227"/>
      <c r="G227"/>
      <c r="H227"/>
      <c r="I227"/>
      <c r="J227"/>
      <c r="K227"/>
    </row>
    <row r="228" spans="1:11" ht="22.5" customHeight="1">
      <c r="A228" s="29"/>
      <c r="B228"/>
      <c r="C228"/>
      <c r="D228"/>
      <c r="E228"/>
      <c r="F228"/>
      <c r="G228"/>
      <c r="H228"/>
      <c r="I228"/>
      <c r="J228"/>
      <c r="K228"/>
    </row>
    <row r="229" spans="1:11" ht="22.5" customHeight="1">
      <c r="A229"/>
      <c r="B229"/>
      <c r="C229"/>
      <c r="D229"/>
      <c r="E229"/>
      <c r="F229"/>
      <c r="G229"/>
      <c r="H229"/>
      <c r="I229"/>
      <c r="J229"/>
      <c r="K229"/>
    </row>
    <row r="230" spans="1:11" ht="22.5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ht="22.5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ht="22.5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ht="22.5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ht="22.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ht="22.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 ht="22.5" customHeight="1">
      <c r="A236"/>
      <c r="B236"/>
      <c r="C236"/>
      <c r="D236"/>
      <c r="E236"/>
      <c r="F236"/>
      <c r="G236"/>
      <c r="H236"/>
      <c r="I236"/>
      <c r="J236"/>
      <c r="K236"/>
    </row>
    <row r="237" spans="1:11" s="92" customFormat="1" ht="22.5" customHeight="1">
      <c r="A237"/>
    </row>
    <row r="238" spans="1:11" ht="22.5" customHeight="1">
      <c r="A238" s="92"/>
      <c r="B238"/>
      <c r="C238"/>
      <c r="D238"/>
      <c r="E238"/>
      <c r="F238"/>
      <c r="G238"/>
      <c r="H238"/>
      <c r="I238"/>
      <c r="J238"/>
      <c r="K238"/>
    </row>
    <row r="239" spans="1:11" ht="22.5" customHeight="1">
      <c r="A239"/>
      <c r="B239"/>
      <c r="C239"/>
      <c r="D239"/>
      <c r="E239"/>
      <c r="F239"/>
      <c r="G239"/>
      <c r="H239"/>
      <c r="I239"/>
      <c r="J239"/>
      <c r="K239"/>
    </row>
    <row r="240" spans="1:11" ht="22.5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ht="22.5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 ht="22.5" customHeight="1">
      <c r="A242"/>
      <c r="B242"/>
      <c r="C242"/>
      <c r="D242"/>
      <c r="E242"/>
      <c r="F242"/>
      <c r="G242"/>
      <c r="H242"/>
      <c r="I242"/>
      <c r="J242"/>
      <c r="K242"/>
    </row>
    <row r="243" spans="1:11" ht="22.5" customHeight="1">
      <c r="A243"/>
      <c r="B243" s="10"/>
      <c r="C243" s="11"/>
      <c r="D243"/>
      <c r="E243"/>
      <c r="F243"/>
      <c r="G243"/>
      <c r="H243"/>
      <c r="I243"/>
      <c r="J243"/>
      <c r="K243"/>
    </row>
    <row r="244" spans="1:11" ht="22.5" customHeight="1">
      <c r="A244" s="29"/>
      <c r="B244"/>
      <c r="C244"/>
      <c r="D244"/>
      <c r="E244"/>
      <c r="F244"/>
      <c r="G244"/>
      <c r="H244"/>
      <c r="I244"/>
      <c r="J244"/>
      <c r="K244"/>
    </row>
    <row r="245" spans="1:11" ht="22.5" customHeight="1">
      <c r="A245"/>
      <c r="B245"/>
      <c r="C245"/>
      <c r="D245"/>
      <c r="E245"/>
      <c r="F245"/>
      <c r="G245"/>
      <c r="H245"/>
      <c r="I245"/>
      <c r="J245"/>
      <c r="K245"/>
    </row>
    <row r="246" spans="1:11" s="92" customFormat="1" ht="22.5" customHeight="1">
      <c r="A246"/>
    </row>
    <row r="247" spans="1:11" ht="22.5" customHeight="1">
      <c r="A247" s="92"/>
      <c r="B247"/>
      <c r="C247"/>
      <c r="D247"/>
      <c r="E247"/>
      <c r="F247"/>
      <c r="G247"/>
      <c r="H247"/>
      <c r="I247"/>
      <c r="J247"/>
      <c r="K247"/>
    </row>
    <row r="248" spans="1:11" s="92" customFormat="1" ht="22.5" customHeight="1">
      <c r="A248"/>
    </row>
    <row r="249" spans="1:11" s="92" customFormat="1" ht="22.5" customHeight="1"/>
    <row r="250" spans="1:11" ht="22.5" customHeight="1">
      <c r="A250" s="92"/>
      <c r="B250"/>
      <c r="C250"/>
      <c r="D250"/>
      <c r="E250"/>
      <c r="F250"/>
      <c r="G250"/>
      <c r="H250"/>
      <c r="I250"/>
      <c r="J250"/>
      <c r="K250"/>
    </row>
    <row r="251" spans="1:11" ht="22.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ht="22.5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ht="22.5" customHeight="1">
      <c r="A253"/>
      <c r="B253" s="10"/>
      <c r="C253" s="11"/>
      <c r="D253"/>
      <c r="E253"/>
      <c r="F253"/>
      <c r="G253"/>
      <c r="H253"/>
      <c r="I253"/>
      <c r="J253"/>
      <c r="K253"/>
    </row>
    <row r="254" spans="1:11" ht="22.5" customHeight="1">
      <c r="A254" s="29"/>
      <c r="B254"/>
      <c r="C254"/>
      <c r="D254"/>
      <c r="E254" s="9"/>
      <c r="I254" s="10"/>
      <c r="J254" s="10"/>
      <c r="K254" s="11"/>
    </row>
    <row r="255" spans="1:11" ht="22.5" customHeight="1">
      <c r="A255"/>
    </row>
    <row r="256" spans="1:11" ht="22.5" customHeight="1"/>
    <row r="257" spans="1:17" ht="22.5" customHeight="1"/>
    <row r="258" spans="1:17" ht="22.5" customHeight="1"/>
    <row r="259" spans="1:17" ht="22.5" customHeight="1"/>
    <row r="260" spans="1:17" ht="22.5" customHeight="1"/>
    <row r="261" spans="1:17" ht="22.5" customHeight="1">
      <c r="B261"/>
      <c r="C261"/>
      <c r="D261"/>
      <c r="H261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262" spans="1:17" ht="22.5" customHeight="1">
      <c r="A262"/>
    </row>
    <row r="263" spans="1:17" ht="22.5" customHeight="1"/>
    <row r="264" spans="1:17" ht="22.5" customHeight="1"/>
    <row r="265" spans="1:17" ht="22.5" customHeight="1"/>
    <row r="266" spans="1:17" ht="22.5" customHeight="1"/>
    <row r="267" spans="1:17" ht="22.5" customHeight="1"/>
    <row r="268" spans="1:17" ht="22.5" customHeight="1"/>
    <row r="269" spans="1:17" ht="22.5" customHeight="1">
      <c r="L269" s="6"/>
      <c r="M269" s="1"/>
      <c r="N269" s="1"/>
      <c r="O269" s="29"/>
      <c r="P269" s="10"/>
      <c r="Q269" s="11"/>
    </row>
    <row r="270" spans="1:17" ht="22.5" customHeight="1"/>
    <row r="271" spans="1:17" ht="22.5" customHeight="1"/>
    <row r="272" spans="1:17" ht="22.5" customHeight="1"/>
    <row r="273" spans="12:17" ht="22.5" customHeight="1"/>
    <row r="274" spans="12:17" ht="22.5" customHeight="1"/>
    <row r="275" spans="12:17" ht="22.5" customHeight="1"/>
    <row r="276" spans="12:17" ht="22.5" customHeight="1"/>
    <row r="277" spans="12:17" ht="22.5" customHeight="1"/>
    <row r="278" spans="12:17" ht="22.5" customHeight="1"/>
    <row r="279" spans="12:17" ht="22.5" customHeight="1"/>
    <row r="280" spans="12:17" ht="22.5" customHeight="1"/>
    <row r="281" spans="12:17" ht="22.5" customHeight="1"/>
    <row r="282" spans="12:17" ht="22.5" customHeight="1"/>
    <row r="283" spans="12:17" ht="22.5" customHeight="1"/>
    <row r="284" spans="12:17" ht="22.5" customHeight="1"/>
    <row r="285" spans="12:17" ht="22.5" customHeight="1"/>
    <row r="286" spans="12:17" ht="22.5" customHeight="1"/>
    <row r="287" spans="12:17" ht="22.5" customHeight="1">
      <c r="L287" s="6"/>
      <c r="M287" s="1"/>
      <c r="N287" s="1"/>
      <c r="O287" s="29"/>
      <c r="P287" s="10"/>
      <c r="Q287" s="11"/>
    </row>
    <row r="288" spans="12:17" ht="22.5" customHeight="1"/>
    <row r="289" spans="12:17" ht="22.5" customHeight="1"/>
    <row r="290" spans="12:17" ht="22.5" customHeight="1"/>
    <row r="291" spans="12:17" ht="22.5" customHeight="1">
      <c r="L291" s="6"/>
      <c r="M291" s="1"/>
      <c r="N291" s="1"/>
      <c r="O291" s="29"/>
      <c r="P291" s="10"/>
      <c r="Q291" s="11"/>
    </row>
    <row r="292" spans="12:17" ht="22.5" customHeight="1"/>
    <row r="293" spans="12:17" ht="22.5" customHeight="1"/>
    <row r="294" spans="12:17" ht="21" customHeight="1"/>
    <row r="295" spans="12:17" ht="22.5" customHeight="1"/>
    <row r="296" spans="12:17" ht="22.5" customHeight="1"/>
    <row r="297" spans="12:17" ht="22.5" customHeight="1"/>
    <row r="298" spans="12:17" ht="22.5" customHeight="1"/>
    <row r="299" spans="12:17" ht="22.5" customHeight="1"/>
    <row r="300" spans="12:17" ht="22.5" customHeight="1"/>
    <row r="301" spans="12:17" ht="22.5" customHeight="1">
      <c r="L301" s="6"/>
      <c r="M301" s="1"/>
      <c r="N301" s="1"/>
      <c r="O301" s="29"/>
      <c r="P301" s="10"/>
      <c r="Q301" s="11"/>
    </row>
    <row r="302" spans="12:17" ht="22.5" customHeight="1"/>
    <row r="303" spans="12:17" ht="22.5" customHeight="1"/>
    <row r="304" spans="12:17" ht="22.5" customHeight="1"/>
    <row r="305" spans="12:17" ht="22.5" customHeight="1">
      <c r="L305" s="6"/>
      <c r="M305" s="1"/>
      <c r="N305" s="1"/>
      <c r="O305" s="29"/>
      <c r="P305" s="10"/>
      <c r="Q305" s="11"/>
    </row>
    <row r="306" spans="12:17" ht="22.5" customHeight="1"/>
    <row r="307" spans="12:17" ht="22.5" customHeight="1"/>
    <row r="308" spans="12:17" ht="22.5" customHeight="1"/>
    <row r="309" spans="12:17" ht="22.5" customHeight="1"/>
    <row r="310" spans="12:17" ht="22.5" customHeight="1"/>
    <row r="311" spans="12:17" ht="22.5" customHeight="1"/>
    <row r="312" spans="12:17" ht="22.5" customHeight="1"/>
    <row r="313" spans="12:17" ht="22.5" customHeight="1"/>
    <row r="314" spans="12:17" ht="22.5" customHeight="1"/>
    <row r="315" spans="12:17" ht="22.5" customHeight="1"/>
    <row r="316" spans="12:17" ht="22.5" customHeight="1"/>
    <row r="317" spans="12:17" ht="22.5" customHeight="1"/>
    <row r="318" spans="12:17" ht="22.5" customHeight="1"/>
    <row r="319" spans="12:17" ht="22.5" customHeight="1">
      <c r="L319" s="6"/>
      <c r="M319" s="1"/>
      <c r="N319" s="1"/>
      <c r="O319" s="29"/>
      <c r="P319" s="10"/>
      <c r="Q319" s="11"/>
    </row>
    <row r="320" spans="12:17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spans="12:17" ht="22.5" customHeight="1"/>
    <row r="338" spans="12:17" ht="22.5" customHeight="1"/>
    <row r="339" spans="12:17" ht="22.5" customHeight="1"/>
    <row r="340" spans="12:17" ht="22.5" customHeight="1"/>
    <row r="341" spans="12:17" ht="22.5" customHeight="1"/>
    <row r="342" spans="12:17" ht="22.5" customHeight="1"/>
    <row r="343" spans="12:17" ht="22.5" customHeight="1"/>
    <row r="344" spans="12:17" ht="22.5" customHeight="1"/>
    <row r="345" spans="12:17" ht="22.5" customHeight="1"/>
    <row r="346" spans="12:17" ht="22.5" customHeight="1">
      <c r="L346" s="6"/>
      <c r="M346" s="1"/>
      <c r="N346" s="1"/>
      <c r="O346" s="29"/>
      <c r="P346" s="10"/>
      <c r="Q346" s="11"/>
    </row>
    <row r="347" spans="12:17" ht="22.5" customHeight="1"/>
    <row r="348" spans="12:17" ht="22.5" customHeight="1"/>
    <row r="349" spans="12:17" ht="22.5" customHeight="1"/>
    <row r="350" spans="12:17" ht="22.5" customHeight="1"/>
    <row r="351" spans="12:17" ht="22.5" customHeight="1"/>
    <row r="352" spans="12:17" ht="22.5" customHeight="1"/>
    <row r="353" spans="12:17" ht="22.5" customHeight="1"/>
    <row r="354" spans="12:17" ht="22.5" customHeight="1"/>
    <row r="355" spans="12:17" ht="22.5" customHeight="1">
      <c r="L355" s="6"/>
      <c r="M355" s="1"/>
      <c r="N355" s="1"/>
      <c r="O355" s="29"/>
      <c r="P355" s="10"/>
      <c r="Q355" s="11"/>
    </row>
    <row r="356" spans="12:17" ht="22.5" customHeight="1"/>
    <row r="357" spans="12:17" ht="22.5" customHeight="1"/>
    <row r="358" spans="12:17" ht="22.5" customHeight="1"/>
    <row r="359" spans="12:17" ht="22.5" customHeight="1"/>
    <row r="360" spans="12:17" ht="22.5" customHeight="1"/>
    <row r="361" spans="12:17" ht="22.5" customHeight="1"/>
    <row r="362" spans="12:17" ht="22.5" customHeight="1"/>
    <row r="363" spans="12:17" ht="22.5" customHeight="1"/>
    <row r="364" spans="12:17" ht="22.5" customHeight="1"/>
    <row r="365" spans="12:17" ht="22.5" customHeight="1"/>
    <row r="366" spans="12:17" ht="22.5" customHeight="1"/>
    <row r="367" spans="12:17" ht="22.5" customHeight="1"/>
    <row r="368" spans="12:17" ht="22.5" customHeight="1"/>
    <row r="369" spans="12:17" ht="22.5" customHeight="1"/>
    <row r="370" spans="12:17" ht="22.5" customHeight="1"/>
    <row r="371" spans="12:17" ht="22.5" customHeight="1"/>
    <row r="372" spans="12:17" ht="22.5" customHeight="1"/>
    <row r="373" spans="12:17" ht="22.5" customHeight="1"/>
    <row r="374" spans="12:17" ht="22.5" customHeight="1"/>
    <row r="375" spans="12:17" ht="22.5" customHeight="1"/>
    <row r="376" spans="12:17" ht="22.5" customHeight="1">
      <c r="L376" s="6"/>
      <c r="M376" s="1"/>
      <c r="N376" s="1"/>
      <c r="O376" s="29"/>
      <c r="P376" s="10"/>
      <c r="Q376" s="11"/>
    </row>
    <row r="377" spans="12:17" ht="22.5" customHeight="1"/>
    <row r="378" spans="12:17" ht="22.5" customHeight="1"/>
    <row r="379" spans="12:17" ht="22.5" customHeight="1"/>
    <row r="380" spans="12:17" ht="22.5" customHeight="1"/>
    <row r="381" spans="12:17" ht="22.5" customHeight="1"/>
    <row r="382" spans="12:17" ht="22.5" customHeight="1"/>
    <row r="383" spans="12:17" ht="22.5" customHeight="1"/>
    <row r="384" spans="12:17" ht="22.5" customHeight="1"/>
    <row r="385" spans="12:17" ht="22.5" customHeight="1"/>
    <row r="386" spans="12:17" ht="22.5" customHeight="1"/>
    <row r="387" spans="12:17" ht="22.5" customHeight="1"/>
    <row r="388" spans="12:17" ht="22.5" customHeight="1"/>
    <row r="389" spans="12:17" ht="22.5" customHeight="1">
      <c r="L389" s="6"/>
      <c r="M389" s="1"/>
      <c r="N389" s="1"/>
      <c r="O389" s="29"/>
      <c r="P389" s="10"/>
      <c r="Q389" s="11"/>
    </row>
    <row r="390" spans="12:17" ht="22.5" customHeight="1"/>
    <row r="391" spans="12:17" ht="22.5" customHeight="1"/>
    <row r="392" spans="12:17" ht="22.5" customHeight="1"/>
    <row r="393" spans="12:17" ht="22.5" customHeight="1"/>
    <row r="394" spans="12:17" ht="22.5" customHeight="1"/>
    <row r="395" spans="12:17" ht="22.5" customHeight="1"/>
    <row r="396" spans="12:17" ht="22.5" customHeight="1"/>
    <row r="397" spans="12:17" ht="22.5" customHeight="1"/>
    <row r="398" spans="12:17" ht="22.5" customHeight="1">
      <c r="L398" s="6"/>
      <c r="M398" s="1"/>
      <c r="N398" s="1"/>
      <c r="O398" s="29"/>
      <c r="P398" s="10"/>
      <c r="Q398" s="11"/>
    </row>
    <row r="399" spans="12:17" ht="22.5" customHeight="1"/>
    <row r="400" spans="12:17" ht="22.5" customHeight="1"/>
    <row r="401" spans="12:17" ht="22.5" customHeight="1"/>
    <row r="402" spans="12:17" ht="22.5" customHeight="1"/>
    <row r="403" spans="12:17" ht="22.5" customHeight="1"/>
    <row r="404" spans="12:17" ht="22.5" customHeight="1"/>
    <row r="405" spans="12:17" ht="22.5" customHeight="1"/>
    <row r="406" spans="12:17" ht="22.5" customHeight="1"/>
    <row r="407" spans="12:17" ht="22.5" customHeight="1"/>
    <row r="408" spans="12:17" ht="22.5" customHeight="1"/>
    <row r="409" spans="12:17" ht="22.5" customHeight="1"/>
    <row r="410" spans="12:17" ht="22.5" customHeight="1"/>
    <row r="411" spans="12:17" ht="22.5" customHeight="1">
      <c r="L411" s="6"/>
      <c r="M411" s="1"/>
      <c r="N411" s="1"/>
      <c r="O411" s="29"/>
      <c r="P411" s="10"/>
      <c r="Q411" s="11"/>
    </row>
    <row r="412" spans="12:17" ht="22.5" customHeight="1"/>
    <row r="413" spans="12:17" ht="22.5" customHeight="1"/>
    <row r="414" spans="12:17" ht="22.5" customHeight="1">
      <c r="L414" s="6"/>
      <c r="M414" s="1"/>
      <c r="N414" s="1"/>
      <c r="O414" s="29"/>
      <c r="P414" s="10"/>
      <c r="Q414" s="11"/>
    </row>
    <row r="415" spans="12:17" ht="22.5" customHeight="1"/>
    <row r="416" spans="12:17" ht="22.5" customHeight="1"/>
    <row r="417" spans="12:17" ht="22.5" customHeight="1"/>
    <row r="418" spans="12:17" ht="22.5" customHeight="1">
      <c r="L418" s="6"/>
      <c r="M418" s="1"/>
      <c r="N418" s="1"/>
      <c r="O418" s="29"/>
      <c r="P418" s="10"/>
      <c r="Q418" s="11"/>
    </row>
    <row r="419" spans="12:17" ht="22.5" customHeight="1"/>
    <row r="420" spans="12:17" ht="22.5" customHeight="1"/>
    <row r="421" spans="12:17" ht="22.5" customHeight="1">
      <c r="L421" s="6"/>
      <c r="M421" s="1"/>
      <c r="N421" s="1"/>
      <c r="O421" s="29"/>
      <c r="P421" s="10"/>
      <c r="Q421" s="11"/>
    </row>
    <row r="422" spans="12:17" ht="22.5" customHeight="1"/>
    <row r="423" spans="12:17" ht="22.5" customHeight="1"/>
    <row r="424" spans="12:17" ht="22.5" customHeight="1"/>
    <row r="425" spans="12:17" ht="22.5" customHeight="1"/>
    <row r="426" spans="12:17" ht="22.5" customHeight="1"/>
    <row r="427" spans="12:17" ht="22.5" customHeight="1">
      <c r="L427" s="6"/>
      <c r="M427" s="1"/>
      <c r="N427" s="1"/>
      <c r="O427" s="29"/>
      <c r="P427" s="10"/>
      <c r="Q427" s="11"/>
    </row>
    <row r="428" spans="12:17" ht="22.5" customHeight="1"/>
    <row r="429" spans="12:17" ht="22.5" customHeight="1"/>
    <row r="430" spans="12:17" ht="22.5" customHeight="1"/>
    <row r="431" spans="12:17" ht="22.5" customHeight="1"/>
    <row r="432" spans="12:17" ht="22.5" customHeight="1"/>
    <row r="433" spans="12:17" ht="22.5" customHeight="1"/>
    <row r="434" spans="12:17" ht="22.5" customHeight="1"/>
    <row r="435" spans="12:17" ht="22.5" customHeight="1"/>
    <row r="436" spans="12:17" ht="22.5" customHeight="1">
      <c r="L436" s="6"/>
      <c r="M436" s="1"/>
      <c r="N436" s="1"/>
      <c r="O436" s="29"/>
      <c r="P436" s="10"/>
      <c r="Q436" s="11"/>
    </row>
    <row r="437" spans="12:17" ht="22.5" customHeight="1"/>
    <row r="438" spans="12:17" ht="22.5" customHeight="1"/>
    <row r="439" spans="12:17" ht="22.5" customHeight="1"/>
    <row r="440" spans="12:17" ht="22.5" customHeight="1"/>
    <row r="441" spans="12:17" ht="22.5" customHeight="1"/>
    <row r="442" spans="12:17" ht="22.5" customHeight="1"/>
    <row r="443" spans="12:17" ht="22.5" customHeight="1"/>
    <row r="444" spans="12:17" ht="22.5" customHeight="1"/>
    <row r="445" spans="12:17" ht="22.5" customHeight="1"/>
    <row r="446" spans="12:17" ht="22.5" customHeight="1">
      <c r="L446" s="6"/>
      <c r="M446" s="1"/>
      <c r="N446" s="1"/>
      <c r="O446" s="29"/>
      <c r="P446" s="10"/>
      <c r="Q446" s="11"/>
    </row>
    <row r="447" spans="12:17" ht="22.5" customHeight="1"/>
    <row r="448" spans="12:17" ht="22.5" customHeight="1"/>
    <row r="449" spans="12:17" ht="22.5" customHeight="1"/>
    <row r="450" spans="12:17" ht="22.5" customHeight="1"/>
    <row r="451" spans="12:17" ht="22.5" customHeight="1"/>
    <row r="452" spans="12:17" ht="22.5" customHeight="1"/>
    <row r="453" spans="12:17" ht="22.5" customHeight="1"/>
    <row r="454" spans="12:17" ht="22.5" customHeight="1"/>
    <row r="455" spans="12:17" ht="22.5" customHeight="1"/>
    <row r="456" spans="12:17" ht="22.5" customHeight="1"/>
    <row r="457" spans="12:17" ht="22.5" customHeight="1"/>
    <row r="458" spans="12:17" ht="22.5" customHeight="1"/>
    <row r="459" spans="12:17" ht="22.5" customHeight="1"/>
    <row r="460" spans="12:17" ht="22.5" customHeight="1"/>
    <row r="461" spans="12:17" ht="22.5" customHeight="1"/>
    <row r="462" spans="12:17" ht="22.5" customHeight="1"/>
    <row r="463" spans="12:17" ht="22.5" customHeight="1">
      <c r="L463" s="6"/>
      <c r="M463" s="1"/>
      <c r="N463" s="1"/>
      <c r="O463" s="29"/>
      <c r="P463" s="10"/>
      <c r="Q463" s="11"/>
    </row>
    <row r="464" spans="12:17" ht="22.5" customHeight="1"/>
    <row r="465" spans="12:17" ht="22.5" customHeight="1"/>
    <row r="466" spans="12:17" ht="22.5" customHeight="1"/>
    <row r="467" spans="12:17" ht="22.5" customHeight="1">
      <c r="L467" s="6"/>
      <c r="M467" s="1"/>
      <c r="N467" s="1"/>
      <c r="O467" s="29"/>
      <c r="P467" s="10"/>
      <c r="Q467" s="11"/>
    </row>
    <row r="468" spans="12:17" ht="22.5" customHeight="1"/>
    <row r="469" spans="12:17" ht="22.5" customHeight="1"/>
    <row r="470" spans="12:17" ht="22.5" customHeight="1"/>
    <row r="471" spans="12:17" ht="22.5" customHeight="1">
      <c r="L471" s="6"/>
      <c r="M471" s="1"/>
      <c r="N471" s="1"/>
      <c r="O471" s="29"/>
      <c r="P471" s="10"/>
      <c r="Q471" s="11"/>
    </row>
  </sheetData>
  <mergeCells count="14">
    <mergeCell ref="A1:K1"/>
    <mergeCell ref="D26:E26"/>
    <mergeCell ref="D27:E27"/>
    <mergeCell ref="D28:E28"/>
    <mergeCell ref="D29:E29"/>
    <mergeCell ref="D30:E30"/>
    <mergeCell ref="A3:A6"/>
    <mergeCell ref="A7:A9"/>
    <mergeCell ref="A10:A12"/>
    <mergeCell ref="A13:A14"/>
    <mergeCell ref="A17:A18"/>
    <mergeCell ref="A19:A21"/>
    <mergeCell ref="A22:A23"/>
    <mergeCell ref="B26:B30"/>
  </mergeCells>
  <phoneticPr fontId="39" type="noConversion"/>
  <pageMargins left="0.69930555555555596" right="0.69930555555555596" top="0.75" bottom="0.75" header="0.3" footer="0.3"/>
  <pageSetup paperSize="9" scale="83" orientation="landscape"/>
  <colBreaks count="1" manualBreakCount="1">
    <brk id="11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L3" sqref="J3:J8 L3:L8"/>
    </sheetView>
  </sheetViews>
  <sheetFormatPr defaultColWidth="9" defaultRowHeight="13.5"/>
  <cols>
    <col min="1" max="1" width="23" style="1" customWidth="1"/>
    <col min="2" max="2" width="5.125" style="1" customWidth="1"/>
    <col min="3" max="3" width="43" style="2" customWidth="1"/>
    <col min="4" max="4" width="14.375" style="1" customWidth="1"/>
    <col min="5" max="5" width="12.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3.125" style="1" customWidth="1"/>
    <col min="11" max="11" width="9.125" style="3" customWidth="1"/>
    <col min="12" max="12" width="31.375" style="4" customWidth="1"/>
  </cols>
  <sheetData>
    <row r="1" spans="1:12" ht="33.6" customHeight="1">
      <c r="A1" s="648" t="s">
        <v>3087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3060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674" t="s">
        <v>2267</v>
      </c>
      <c r="B3" s="231">
        <v>3</v>
      </c>
      <c r="C3" s="122" t="s">
        <v>2268</v>
      </c>
      <c r="D3" s="122" t="s">
        <v>2269</v>
      </c>
      <c r="E3" s="123" t="s">
        <v>2270</v>
      </c>
      <c r="F3" s="94"/>
      <c r="G3" s="94">
        <v>1200</v>
      </c>
      <c r="H3" s="94">
        <v>400</v>
      </c>
      <c r="I3" s="94">
        <v>400</v>
      </c>
      <c r="J3" s="94">
        <f>AVERAGE(H3:I3)</f>
        <v>400</v>
      </c>
      <c r="K3" s="94">
        <v>25</v>
      </c>
      <c r="L3" s="78" t="s">
        <v>129</v>
      </c>
    </row>
    <row r="4" spans="1:12" ht="22.5" customHeight="1">
      <c r="A4" s="652"/>
      <c r="B4" s="232">
        <v>1</v>
      </c>
      <c r="C4" s="124" t="s">
        <v>2272</v>
      </c>
      <c r="D4" s="125" t="s">
        <v>2273</v>
      </c>
      <c r="E4" s="123" t="s">
        <v>2274</v>
      </c>
      <c r="F4" s="94"/>
      <c r="G4" s="94">
        <v>675</v>
      </c>
      <c r="H4" s="94">
        <v>350</v>
      </c>
      <c r="I4" s="94">
        <v>300</v>
      </c>
      <c r="J4" s="94">
        <f t="shared" ref="J4:J8" si="0">AVERAGE(H4:I4)</f>
        <v>325</v>
      </c>
      <c r="K4" s="94">
        <v>25</v>
      </c>
      <c r="L4" s="78" t="s">
        <v>1599</v>
      </c>
    </row>
    <row r="5" spans="1:12" s="92" customFormat="1" ht="22.5" customHeight="1">
      <c r="A5" s="653"/>
      <c r="B5" s="232">
        <v>4</v>
      </c>
      <c r="C5" s="125" t="s">
        <v>2276</v>
      </c>
      <c r="D5" s="89" t="s">
        <v>2277</v>
      </c>
      <c r="E5" s="123" t="s">
        <v>2278</v>
      </c>
      <c r="F5" s="94"/>
      <c r="G5" s="94">
        <v>600</v>
      </c>
      <c r="H5" s="94">
        <v>250</v>
      </c>
      <c r="I5" s="94">
        <v>250</v>
      </c>
      <c r="J5" s="94">
        <f t="shared" si="0"/>
        <v>250</v>
      </c>
      <c r="K5" s="94">
        <v>25</v>
      </c>
      <c r="L5" s="78" t="s">
        <v>1606</v>
      </c>
    </row>
    <row r="6" spans="1:12" ht="22.5" customHeight="1">
      <c r="A6" s="651" t="s">
        <v>796</v>
      </c>
      <c r="B6" s="231">
        <v>3</v>
      </c>
      <c r="C6" s="125" t="s">
        <v>2280</v>
      </c>
      <c r="D6" s="89" t="s">
        <v>909</v>
      </c>
      <c r="E6" s="123" t="s">
        <v>2281</v>
      </c>
      <c r="F6" s="94"/>
      <c r="G6" s="94">
        <v>400</v>
      </c>
      <c r="H6" s="94">
        <v>300</v>
      </c>
      <c r="I6" s="94">
        <v>300</v>
      </c>
      <c r="J6" s="94">
        <f t="shared" si="0"/>
        <v>300</v>
      </c>
      <c r="K6" s="94">
        <v>70</v>
      </c>
      <c r="L6" s="78" t="s">
        <v>129</v>
      </c>
    </row>
    <row r="7" spans="1:12" s="92" customFormat="1" ht="22.5" customHeight="1">
      <c r="A7" s="653"/>
      <c r="B7" s="231">
        <v>3</v>
      </c>
      <c r="C7" s="122" t="s">
        <v>2283</v>
      </c>
      <c r="D7" s="89" t="s">
        <v>909</v>
      </c>
      <c r="E7" s="123" t="s">
        <v>2281</v>
      </c>
      <c r="F7" s="94"/>
      <c r="G7" s="94">
        <v>800</v>
      </c>
      <c r="H7" s="94">
        <v>560</v>
      </c>
      <c r="I7" s="94">
        <v>500</v>
      </c>
      <c r="J7" s="94">
        <f t="shared" si="0"/>
        <v>530</v>
      </c>
      <c r="K7" s="94">
        <v>70</v>
      </c>
      <c r="L7" s="78" t="s">
        <v>1612</v>
      </c>
    </row>
    <row r="8" spans="1:12" s="92" customFormat="1" ht="22.5" customHeight="1">
      <c r="A8" s="122" t="s">
        <v>883</v>
      </c>
      <c r="B8" s="232">
        <v>3</v>
      </c>
      <c r="C8" s="125" t="s">
        <v>2285</v>
      </c>
      <c r="D8" s="125" t="s">
        <v>927</v>
      </c>
      <c r="E8" s="123" t="s">
        <v>928</v>
      </c>
      <c r="F8" s="94"/>
      <c r="G8" s="94">
        <v>550</v>
      </c>
      <c r="H8" s="94">
        <v>390</v>
      </c>
      <c r="I8" s="94">
        <v>150</v>
      </c>
      <c r="J8" s="94">
        <f t="shared" si="0"/>
        <v>270</v>
      </c>
      <c r="K8" s="94">
        <v>12</v>
      </c>
      <c r="L8" s="78" t="s">
        <v>129</v>
      </c>
    </row>
    <row r="9" spans="1:12" ht="22.5" customHeight="1">
      <c r="A9"/>
      <c r="B9"/>
      <c r="C9"/>
      <c r="D9"/>
      <c r="E9"/>
      <c r="F9"/>
      <c r="G9"/>
      <c r="H9"/>
      <c r="I9"/>
      <c r="J9"/>
      <c r="K9"/>
      <c r="L9"/>
    </row>
    <row r="10" spans="1:12" ht="22.5" customHeight="1">
      <c r="A10"/>
      <c r="B10" s="647" t="s">
        <v>3063</v>
      </c>
      <c r="C10" s="127" t="s">
        <v>3064</v>
      </c>
      <c r="D10" s="641">
        <v>6</v>
      </c>
      <c r="E10" s="641"/>
      <c r="F10"/>
      <c r="G10"/>
      <c r="H10"/>
      <c r="I10"/>
      <c r="J10"/>
      <c r="K10"/>
      <c r="L10"/>
    </row>
    <row r="11" spans="1:12" ht="22.5" customHeight="1">
      <c r="A11"/>
      <c r="B11" s="647"/>
      <c r="C11" s="127" t="s">
        <v>3065</v>
      </c>
      <c r="D11" s="641">
        <v>6</v>
      </c>
      <c r="E11" s="641"/>
      <c r="F11"/>
      <c r="G11"/>
      <c r="H11"/>
      <c r="I11"/>
      <c r="J11"/>
      <c r="K11"/>
      <c r="L11"/>
    </row>
    <row r="12" spans="1:12" ht="22.5" customHeight="1">
      <c r="A12"/>
      <c r="B12" s="647"/>
      <c r="C12" s="127" t="s">
        <v>3066</v>
      </c>
      <c r="D12" s="641">
        <v>0</v>
      </c>
      <c r="E12" s="641"/>
      <c r="F12"/>
      <c r="G12"/>
      <c r="H12"/>
      <c r="I12"/>
      <c r="J12"/>
      <c r="K12"/>
      <c r="L12"/>
    </row>
    <row r="13" spans="1:12" ht="22.5" customHeight="1">
      <c r="A13"/>
      <c r="B13" s="647"/>
      <c r="C13" s="127" t="s">
        <v>3067</v>
      </c>
      <c r="D13" s="650">
        <v>1</v>
      </c>
      <c r="E13" s="650"/>
      <c r="F13"/>
      <c r="G13"/>
      <c r="H13"/>
      <c r="I13"/>
      <c r="J13"/>
      <c r="K13"/>
      <c r="L13"/>
    </row>
    <row r="14" spans="1:12" ht="22.5" customHeight="1">
      <c r="A14"/>
      <c r="B14" s="647"/>
      <c r="C14" s="127" t="s">
        <v>3068</v>
      </c>
      <c r="D14" s="656">
        <f>SUM(J3:J8)</f>
        <v>2075</v>
      </c>
      <c r="E14" s="641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</sheetData>
  <mergeCells count="9">
    <mergeCell ref="D14:E14"/>
    <mergeCell ref="A3:A5"/>
    <mergeCell ref="A6:A7"/>
    <mergeCell ref="B10:B14"/>
    <mergeCell ref="A1:L1"/>
    <mergeCell ref="D10:E10"/>
    <mergeCell ref="D11:E11"/>
    <mergeCell ref="D12:E12"/>
    <mergeCell ref="D13:E13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workbookViewId="0">
      <selection activeCell="L3" sqref="J3:J19 L3:L19"/>
    </sheetView>
  </sheetViews>
  <sheetFormatPr defaultColWidth="9" defaultRowHeight="13.5"/>
  <cols>
    <col min="1" max="1" width="14.125" style="1" customWidth="1"/>
    <col min="2" max="2" width="5.125" style="1" customWidth="1"/>
    <col min="3" max="3" width="64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10" style="1" customWidth="1"/>
    <col min="9" max="9" width="11.125" style="1" customWidth="1"/>
    <col min="10" max="10" width="13.875" style="1" customWidth="1"/>
    <col min="11" max="11" width="10.375" style="3" customWidth="1"/>
    <col min="12" max="12" width="30.625" style="4" customWidth="1"/>
  </cols>
  <sheetData>
    <row r="1" spans="1:12" ht="33.6" customHeight="1">
      <c r="A1" s="648" t="s">
        <v>3088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71" t="s">
        <v>3</v>
      </c>
      <c r="B2" s="171" t="s">
        <v>4</v>
      </c>
      <c r="C2" s="172" t="s">
        <v>5</v>
      </c>
      <c r="D2" s="171" t="s">
        <v>6</v>
      </c>
      <c r="E2" s="171" t="s">
        <v>7</v>
      </c>
      <c r="F2" s="173" t="s">
        <v>1583</v>
      </c>
      <c r="G2" s="25" t="s">
        <v>10</v>
      </c>
      <c r="H2" s="25" t="s">
        <v>1584</v>
      </c>
      <c r="I2" s="25" t="s">
        <v>3060</v>
      </c>
      <c r="J2" s="25" t="s">
        <v>3061</v>
      </c>
      <c r="K2" s="25" t="s">
        <v>3062</v>
      </c>
      <c r="L2" s="25" t="s">
        <v>13</v>
      </c>
    </row>
    <row r="3" spans="1:12" ht="22.5" customHeight="1">
      <c r="A3" s="657" t="s">
        <v>2288</v>
      </c>
      <c r="B3" s="221">
        <v>2</v>
      </c>
      <c r="C3" s="221" t="s">
        <v>2289</v>
      </c>
      <c r="D3" s="222" t="s">
        <v>964</v>
      </c>
      <c r="E3" s="223" t="s">
        <v>965</v>
      </c>
      <c r="F3" s="177"/>
      <c r="G3" s="177">
        <v>355</v>
      </c>
      <c r="H3" s="177">
        <v>350</v>
      </c>
      <c r="I3" s="177">
        <v>300</v>
      </c>
      <c r="J3" s="177">
        <f t="shared" ref="J3" si="0">AVERAGE(H3:I3)</f>
        <v>325</v>
      </c>
      <c r="K3" s="177">
        <v>96</v>
      </c>
      <c r="L3" s="178" t="s">
        <v>1612</v>
      </c>
    </row>
    <row r="4" spans="1:12" ht="22.5" customHeight="1">
      <c r="A4" s="657"/>
      <c r="B4" s="224">
        <v>1</v>
      </c>
      <c r="C4" s="225" t="s">
        <v>2291</v>
      </c>
      <c r="D4" s="222" t="s">
        <v>964</v>
      </c>
      <c r="E4" s="223" t="s">
        <v>965</v>
      </c>
      <c r="F4" s="177"/>
      <c r="G4" s="177">
        <v>519</v>
      </c>
      <c r="H4" s="177">
        <v>400</v>
      </c>
      <c r="I4" s="177">
        <v>350</v>
      </c>
      <c r="J4" s="177">
        <f t="shared" ref="J4" si="1">AVERAGE(H4:I4)</f>
        <v>375</v>
      </c>
      <c r="K4" s="177">
        <v>32</v>
      </c>
      <c r="L4" s="178" t="s">
        <v>1599</v>
      </c>
    </row>
    <row r="5" spans="1:12" ht="22.5" customHeight="1">
      <c r="A5" s="675"/>
      <c r="B5" s="135">
        <v>4</v>
      </c>
      <c r="C5" s="215" t="s">
        <v>2293</v>
      </c>
      <c r="D5" s="226" t="s">
        <v>964</v>
      </c>
      <c r="E5" s="223" t="s">
        <v>965</v>
      </c>
      <c r="F5" s="227"/>
      <c r="G5" s="227">
        <v>1355</v>
      </c>
      <c r="I5" s="227"/>
      <c r="J5" s="230" t="s">
        <v>1232</v>
      </c>
      <c r="K5" s="227">
        <v>96</v>
      </c>
      <c r="L5" s="220" t="s">
        <v>95</v>
      </c>
    </row>
    <row r="6" spans="1:12" ht="25.5" customHeight="1">
      <c r="A6" s="657"/>
      <c r="B6" s="228">
        <v>3</v>
      </c>
      <c r="C6" s="176" t="s">
        <v>2294</v>
      </c>
      <c r="D6" s="222" t="s">
        <v>964</v>
      </c>
      <c r="E6" s="223" t="s">
        <v>965</v>
      </c>
      <c r="F6" s="177"/>
      <c r="G6" s="177">
        <v>446</v>
      </c>
      <c r="H6" s="177">
        <v>300</v>
      </c>
      <c r="I6" s="177">
        <v>300</v>
      </c>
      <c r="J6" s="177">
        <f t="shared" ref="J6" si="2">AVERAGE(H6:I6)</f>
        <v>300</v>
      </c>
      <c r="K6" s="177">
        <v>32</v>
      </c>
      <c r="L6" s="178" t="s">
        <v>1612</v>
      </c>
    </row>
    <row r="7" spans="1:12" ht="24.75" customHeight="1">
      <c r="A7" s="657" t="s">
        <v>983</v>
      </c>
      <c r="B7" s="221">
        <v>3</v>
      </c>
      <c r="C7" s="177" t="s">
        <v>2296</v>
      </c>
      <c r="D7" s="222" t="s">
        <v>985</v>
      </c>
      <c r="E7" s="223" t="s">
        <v>986</v>
      </c>
      <c r="F7" s="177"/>
      <c r="G7" s="177">
        <v>1210</v>
      </c>
      <c r="H7" s="177">
        <v>430</v>
      </c>
      <c r="I7" s="177">
        <v>200</v>
      </c>
      <c r="J7" s="177">
        <f t="shared" ref="J7" si="3">AVERAGE(H7:I7)</f>
        <v>315</v>
      </c>
      <c r="K7" s="177">
        <v>14</v>
      </c>
      <c r="L7" s="178" t="s">
        <v>1606</v>
      </c>
    </row>
    <row r="8" spans="1:12" ht="22.5" customHeight="1">
      <c r="A8" s="657"/>
      <c r="B8" s="221">
        <v>3</v>
      </c>
      <c r="C8" s="177" t="s">
        <v>1691</v>
      </c>
      <c r="D8" s="222" t="s">
        <v>985</v>
      </c>
      <c r="E8" s="223" t="s">
        <v>986</v>
      </c>
      <c r="F8" s="177"/>
      <c r="G8" s="177">
        <v>200</v>
      </c>
      <c r="H8" s="177">
        <v>200</v>
      </c>
      <c r="I8" s="177">
        <v>200</v>
      </c>
      <c r="J8" s="177">
        <f t="shared" ref="J8" si="4">AVERAGE(H8:I8)</f>
        <v>200</v>
      </c>
      <c r="K8" s="177">
        <v>14</v>
      </c>
      <c r="L8" s="178" t="s">
        <v>1599</v>
      </c>
    </row>
    <row r="9" spans="1:12" ht="22.5" customHeight="1">
      <c r="A9" s="657"/>
      <c r="B9" s="220">
        <v>1</v>
      </c>
      <c r="C9" s="229" t="s">
        <v>2300</v>
      </c>
      <c r="D9" s="222" t="s">
        <v>985</v>
      </c>
      <c r="E9" s="223" t="s">
        <v>986</v>
      </c>
      <c r="F9" s="177"/>
      <c r="G9" s="177">
        <v>400</v>
      </c>
      <c r="H9" s="177">
        <v>400</v>
      </c>
      <c r="I9" s="177">
        <v>150</v>
      </c>
      <c r="J9" s="177">
        <f t="shared" ref="J9:J15" si="5">AVERAGE(H9:I9)</f>
        <v>275</v>
      </c>
      <c r="K9" s="177">
        <v>14</v>
      </c>
      <c r="L9" s="178" t="s">
        <v>1599</v>
      </c>
    </row>
    <row r="10" spans="1:12" ht="22.5" customHeight="1">
      <c r="A10" s="657" t="s">
        <v>976</v>
      </c>
      <c r="B10" s="220">
        <v>3</v>
      </c>
      <c r="C10" s="229" t="s">
        <v>2302</v>
      </c>
      <c r="D10" s="222" t="s">
        <v>977</v>
      </c>
      <c r="E10" s="223" t="s">
        <v>978</v>
      </c>
      <c r="F10" s="177"/>
      <c r="G10" s="177">
        <v>730</v>
      </c>
      <c r="H10" s="177">
        <v>550</v>
      </c>
      <c r="I10" s="177">
        <v>300</v>
      </c>
      <c r="J10" s="177">
        <f t="shared" si="5"/>
        <v>425</v>
      </c>
      <c r="K10" s="177">
        <v>20</v>
      </c>
      <c r="L10" s="178" t="s">
        <v>1606</v>
      </c>
    </row>
    <row r="11" spans="1:12" ht="22.5" customHeight="1">
      <c r="A11" s="657"/>
      <c r="B11" s="220">
        <v>1</v>
      </c>
      <c r="C11" s="229" t="s">
        <v>2304</v>
      </c>
      <c r="D11" s="222" t="s">
        <v>977</v>
      </c>
      <c r="E11" s="223" t="s">
        <v>978</v>
      </c>
      <c r="F11" s="177"/>
      <c r="G11" s="177">
        <v>322.5</v>
      </c>
      <c r="H11" s="177">
        <v>322</v>
      </c>
      <c r="I11" s="177">
        <v>150</v>
      </c>
      <c r="J11" s="177">
        <f t="shared" si="5"/>
        <v>236</v>
      </c>
      <c r="K11" s="177">
        <v>12</v>
      </c>
      <c r="L11" s="178" t="s">
        <v>1599</v>
      </c>
    </row>
    <row r="12" spans="1:12" ht="22.5" customHeight="1">
      <c r="A12" s="220" t="s">
        <v>2306</v>
      </c>
      <c r="B12" s="220">
        <v>3</v>
      </c>
      <c r="C12" s="229" t="s">
        <v>993</v>
      </c>
      <c r="D12" s="229" t="s">
        <v>994</v>
      </c>
      <c r="E12" s="223" t="s">
        <v>995</v>
      </c>
      <c r="F12" s="177"/>
      <c r="G12" s="177">
        <v>515</v>
      </c>
      <c r="H12" s="177">
        <v>500</v>
      </c>
      <c r="I12" s="177">
        <v>300</v>
      </c>
      <c r="J12" s="177">
        <f t="shared" si="5"/>
        <v>400</v>
      </c>
      <c r="K12" s="177">
        <v>33</v>
      </c>
      <c r="L12" s="178" t="s">
        <v>1612</v>
      </c>
    </row>
    <row r="13" spans="1:12" ht="22.5" customHeight="1">
      <c r="A13" s="657" t="s">
        <v>2308</v>
      </c>
      <c r="B13" s="220">
        <v>3</v>
      </c>
      <c r="C13" s="229" t="s">
        <v>2309</v>
      </c>
      <c r="D13" s="222" t="s">
        <v>2310</v>
      </c>
      <c r="E13" s="223" t="s">
        <v>943</v>
      </c>
      <c r="F13" s="177"/>
      <c r="G13" s="177">
        <v>300</v>
      </c>
      <c r="H13" s="177">
        <v>300</v>
      </c>
      <c r="I13" s="177">
        <v>300</v>
      </c>
      <c r="J13" s="177">
        <f t="shared" si="5"/>
        <v>300</v>
      </c>
      <c r="K13" s="177">
        <v>27</v>
      </c>
      <c r="L13" s="178" t="s">
        <v>129</v>
      </c>
    </row>
    <row r="14" spans="1:12" ht="22.5" customHeight="1">
      <c r="A14" s="657"/>
      <c r="B14" s="220">
        <v>3</v>
      </c>
      <c r="C14" s="229" t="s">
        <v>2312</v>
      </c>
      <c r="D14" s="222" t="s">
        <v>2310</v>
      </c>
      <c r="E14" s="223" t="s">
        <v>943</v>
      </c>
      <c r="F14" s="177"/>
      <c r="G14" s="177">
        <v>370</v>
      </c>
      <c r="H14" s="177">
        <v>300</v>
      </c>
      <c r="I14" s="177">
        <v>300</v>
      </c>
      <c r="J14" s="177">
        <f t="shared" si="5"/>
        <v>300</v>
      </c>
      <c r="K14" s="177">
        <v>27</v>
      </c>
      <c r="L14" s="178" t="s">
        <v>1606</v>
      </c>
    </row>
    <row r="15" spans="1:12" ht="19.5" customHeight="1">
      <c r="A15" s="657"/>
      <c r="B15" s="220">
        <v>1</v>
      </c>
      <c r="C15" s="229" t="s">
        <v>2314</v>
      </c>
      <c r="D15" s="222" t="s">
        <v>2310</v>
      </c>
      <c r="E15" s="223" t="s">
        <v>943</v>
      </c>
      <c r="F15" s="177"/>
      <c r="G15" s="177">
        <v>300</v>
      </c>
      <c r="H15" s="177">
        <v>300</v>
      </c>
      <c r="I15" s="177">
        <v>250</v>
      </c>
      <c r="J15" s="177">
        <f t="shared" si="5"/>
        <v>275</v>
      </c>
      <c r="K15" s="177">
        <v>27</v>
      </c>
      <c r="L15" s="178" t="s">
        <v>1599</v>
      </c>
    </row>
    <row r="16" spans="1:12" ht="22.5" customHeight="1">
      <c r="A16" s="657"/>
      <c r="B16" s="220">
        <v>3</v>
      </c>
      <c r="C16" s="229" t="s">
        <v>2316</v>
      </c>
      <c r="D16" s="222" t="s">
        <v>2310</v>
      </c>
      <c r="E16" s="223" t="s">
        <v>943</v>
      </c>
      <c r="F16" s="227"/>
      <c r="G16" s="227">
        <v>2000</v>
      </c>
      <c r="I16" s="227"/>
      <c r="J16" s="230" t="s">
        <v>1232</v>
      </c>
      <c r="K16" s="227">
        <v>70</v>
      </c>
      <c r="L16" s="220" t="s">
        <v>95</v>
      </c>
    </row>
    <row r="17" spans="1:12" ht="22.5" customHeight="1">
      <c r="A17" s="657" t="s">
        <v>2317</v>
      </c>
      <c r="B17" s="220">
        <v>1</v>
      </c>
      <c r="C17" s="229" t="s">
        <v>2318</v>
      </c>
      <c r="D17" s="222" t="s">
        <v>2319</v>
      </c>
      <c r="E17" s="223" t="s">
        <v>2320</v>
      </c>
      <c r="F17" s="177"/>
      <c r="G17" s="177">
        <v>80</v>
      </c>
      <c r="H17" s="177">
        <v>80</v>
      </c>
      <c r="I17" s="177">
        <v>80</v>
      </c>
      <c r="J17" s="177">
        <f t="shared" ref="J17:J19" si="6">AVERAGE(H17:I17)</f>
        <v>80</v>
      </c>
      <c r="K17" s="177">
        <v>23</v>
      </c>
      <c r="L17" s="178" t="s">
        <v>1599</v>
      </c>
    </row>
    <row r="18" spans="1:12" ht="17.25" customHeight="1">
      <c r="A18" s="657"/>
      <c r="B18" s="220">
        <v>3</v>
      </c>
      <c r="C18" s="229" t="s">
        <v>2322</v>
      </c>
      <c r="D18" s="222" t="s">
        <v>2319</v>
      </c>
      <c r="E18" s="223" t="s">
        <v>2320</v>
      </c>
      <c r="F18" s="177"/>
      <c r="G18" s="177">
        <v>600</v>
      </c>
      <c r="H18" s="177">
        <v>600</v>
      </c>
      <c r="I18" s="177">
        <v>500</v>
      </c>
      <c r="J18" s="177">
        <f t="shared" si="6"/>
        <v>550</v>
      </c>
      <c r="K18" s="177">
        <v>23</v>
      </c>
      <c r="L18" s="178" t="s">
        <v>129</v>
      </c>
    </row>
    <row r="19" spans="1:12" ht="22.5" customHeight="1">
      <c r="A19" s="657"/>
      <c r="B19" s="220">
        <v>3</v>
      </c>
      <c r="C19" s="220" t="s">
        <v>2325</v>
      </c>
      <c r="D19" s="222" t="s">
        <v>2319</v>
      </c>
      <c r="E19" s="223" t="s">
        <v>2320</v>
      </c>
      <c r="F19" s="177"/>
      <c r="G19" s="177">
        <v>0</v>
      </c>
      <c r="H19" s="177">
        <v>0</v>
      </c>
      <c r="I19" s="177">
        <v>0</v>
      </c>
      <c r="J19" s="177">
        <f t="shared" si="6"/>
        <v>0</v>
      </c>
      <c r="K19" s="177">
        <v>23</v>
      </c>
      <c r="L19" s="178" t="s">
        <v>195</v>
      </c>
    </row>
    <row r="20" spans="1:12" ht="22.5" customHeight="1">
      <c r="A20" s="193"/>
      <c r="B20" s="193"/>
      <c r="C20" s="193"/>
      <c r="D20" s="195"/>
      <c r="E20" s="196"/>
      <c r="F20" s="197"/>
      <c r="G20" s="197"/>
      <c r="H20" s="197"/>
      <c r="I20" s="197"/>
      <c r="J20" s="197"/>
      <c r="K20" s="157"/>
      <c r="L20" s="198"/>
    </row>
    <row r="21" spans="1:12" ht="22.5" customHeight="1">
      <c r="A21"/>
      <c r="B21" s="647" t="s">
        <v>3063</v>
      </c>
      <c r="C21" s="127" t="s">
        <v>3064</v>
      </c>
      <c r="D21" s="641">
        <v>17</v>
      </c>
      <c r="E21" s="641"/>
      <c r="F21"/>
      <c r="G21"/>
      <c r="H21"/>
      <c r="I21"/>
      <c r="J21"/>
      <c r="K21"/>
      <c r="L21"/>
    </row>
    <row r="22" spans="1:12" ht="22.5" customHeight="1">
      <c r="A22"/>
      <c r="B22" s="647"/>
      <c r="C22" s="127" t="s">
        <v>3065</v>
      </c>
      <c r="D22" s="641">
        <v>15</v>
      </c>
      <c r="E22" s="641"/>
      <c r="F22"/>
      <c r="G22"/>
      <c r="H22"/>
      <c r="I22"/>
      <c r="J22"/>
      <c r="K22"/>
      <c r="L22"/>
    </row>
    <row r="23" spans="1:12" ht="22.5" customHeight="1">
      <c r="A23"/>
      <c r="B23" s="647"/>
      <c r="C23" s="127" t="s">
        <v>3066</v>
      </c>
      <c r="D23" s="641">
        <v>2</v>
      </c>
      <c r="E23" s="641"/>
      <c r="F23"/>
      <c r="G23"/>
      <c r="H23"/>
      <c r="I23"/>
      <c r="J23"/>
      <c r="K23"/>
      <c r="L23"/>
    </row>
    <row r="24" spans="1:12" ht="22.5" customHeight="1">
      <c r="A24"/>
      <c r="B24" s="647"/>
      <c r="C24" s="127" t="s">
        <v>3067</v>
      </c>
      <c r="D24" s="650">
        <f>D22/D21</f>
        <v>0.88235294117647056</v>
      </c>
      <c r="E24" s="650"/>
      <c r="F24"/>
      <c r="G24"/>
      <c r="H24"/>
      <c r="I24"/>
      <c r="J24"/>
      <c r="K24"/>
      <c r="L24"/>
    </row>
    <row r="25" spans="1:12" ht="22.5" customHeight="1">
      <c r="A25"/>
      <c r="B25" s="647"/>
      <c r="C25" s="127" t="s">
        <v>3068</v>
      </c>
      <c r="D25" s="656">
        <f>SUM(J3:J4,J6:J15,J17:J19)</f>
        <v>4356</v>
      </c>
      <c r="E25" s="641"/>
      <c r="F25"/>
      <c r="G25"/>
      <c r="H25"/>
      <c r="I25"/>
      <c r="J25"/>
      <c r="K25"/>
      <c r="L25"/>
    </row>
    <row r="26" spans="1:12" ht="22.5" customHeight="1">
      <c r="A26"/>
      <c r="B26" s="108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108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 s="10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 s="108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 s="108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 s="108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 s="108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 s="108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 s="108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 s="108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 s="108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 s="108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 s="10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 s="108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 s="108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 s="108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 s="108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 s="108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 s="108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 s="108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 s="108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 s="108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 s="10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 s="108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 s="108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 s="108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 s="108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 s="108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 s="108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 s="108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 s="108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 s="108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 s="10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 s="108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 s="108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 s="108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 s="108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 s="108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 s="108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 s="108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 s="108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 s="108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 s="10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 s="108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 s="108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 s="108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 s="108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 s="108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 s="108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 s="108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 s="108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 s="108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 s="10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 s="108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 s="108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 s="108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 s="108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 s="108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 s="108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 s="108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 s="108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 s="108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 s="10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 s="108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 s="108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 s="108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 s="108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 s="108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 s="108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 s="108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 s="108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 s="108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 s="10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 s="108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 s="108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 s="108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 s="108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 s="108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 s="108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 s="108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 s="108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 s="108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 s="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 s="108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 s="108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 s="108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 s="108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 s="108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 s="108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 s="108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 s="108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 s="10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 s="108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 s="108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 s="108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 s="108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 s="108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 s="108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 s="108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 s="108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 s="108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 s="10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 s="108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 s="108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 s="108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 s="108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 s="108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 s="108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 s="108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 s="108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 s="108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 s="10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 s="108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 s="108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 s="108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 s="108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 s="108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 s="108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 s="108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 s="108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 s="108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 s="10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 s="108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 s="108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 s="108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 s="108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 s="108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 s="108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 s="108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 s="108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 s="108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 s="10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 s="108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 s="108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 s="108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 s="108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 s="108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 s="108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 s="108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 s="108"/>
      <c r="C166"/>
      <c r="D166"/>
      <c r="E166"/>
      <c r="F166"/>
      <c r="G166"/>
      <c r="H166"/>
      <c r="I166"/>
      <c r="J166"/>
      <c r="K166"/>
      <c r="L166"/>
    </row>
  </sheetData>
  <mergeCells count="12">
    <mergeCell ref="A1:L1"/>
    <mergeCell ref="D21:E21"/>
    <mergeCell ref="D22:E22"/>
    <mergeCell ref="D23:E23"/>
    <mergeCell ref="D24:E24"/>
    <mergeCell ref="D25:E25"/>
    <mergeCell ref="A3:A6"/>
    <mergeCell ref="A7:A9"/>
    <mergeCell ref="A10:A11"/>
    <mergeCell ref="A13:A16"/>
    <mergeCell ref="A17:A19"/>
    <mergeCell ref="B21:B25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G2" sqref="G1:G1048576"/>
    </sheetView>
  </sheetViews>
  <sheetFormatPr defaultColWidth="9" defaultRowHeight="14.25"/>
  <cols>
    <col min="1" max="1" width="4.875" style="332" customWidth="1"/>
    <col min="2" max="2" width="5.875" style="332" customWidth="1"/>
    <col min="3" max="3" width="5.5" style="332" customWidth="1"/>
    <col min="4" max="4" width="21.125" style="332" customWidth="1"/>
    <col min="5" max="5" width="51.5" style="332" customWidth="1"/>
    <col min="6" max="6" width="9" style="332"/>
    <col min="7" max="7" width="9" style="332" customWidth="1"/>
    <col min="8" max="8" width="11.75" style="332" customWidth="1"/>
    <col min="9" max="9" width="11.5" style="332" customWidth="1"/>
    <col min="10" max="10" width="29.5" style="332" customWidth="1"/>
    <col min="11" max="16384" width="9" style="332"/>
  </cols>
  <sheetData>
    <row r="1" spans="1:10" ht="20.25">
      <c r="A1" s="606" t="s">
        <v>3551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398" t="s">
        <v>5</v>
      </c>
      <c r="F2" s="397" t="s">
        <v>6</v>
      </c>
      <c r="G2" s="397" t="s">
        <v>3638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1864</v>
      </c>
      <c r="B3" s="608">
        <v>16</v>
      </c>
      <c r="C3" s="608">
        <v>14</v>
      </c>
      <c r="D3" s="609" t="s">
        <v>959</v>
      </c>
      <c r="E3" s="390" t="s">
        <v>1865</v>
      </c>
      <c r="F3" s="390" t="s">
        <v>373</v>
      </c>
      <c r="G3" s="391" t="s">
        <v>1866</v>
      </c>
      <c r="H3" s="392"/>
      <c r="I3" s="483" t="s">
        <v>3667</v>
      </c>
      <c r="J3" s="392"/>
    </row>
    <row r="4" spans="1:10">
      <c r="A4" s="608"/>
      <c r="B4" s="608"/>
      <c r="C4" s="608"/>
      <c r="D4" s="609"/>
      <c r="E4" s="389" t="s">
        <v>372</v>
      </c>
      <c r="F4" s="390" t="s">
        <v>373</v>
      </c>
      <c r="G4" s="390" t="s">
        <v>1867</v>
      </c>
      <c r="H4" s="392"/>
      <c r="I4" s="483" t="s">
        <v>3667</v>
      </c>
      <c r="J4" s="392"/>
    </row>
    <row r="5" spans="1:10">
      <c r="A5" s="608"/>
      <c r="B5" s="608"/>
      <c r="C5" s="608"/>
      <c r="D5" s="609"/>
      <c r="E5" s="389" t="s">
        <v>1868</v>
      </c>
      <c r="F5" s="390" t="s">
        <v>373</v>
      </c>
      <c r="G5" s="391" t="s">
        <v>1869</v>
      </c>
      <c r="H5" s="392"/>
      <c r="I5" s="483" t="s">
        <v>3667</v>
      </c>
      <c r="J5" s="392"/>
    </row>
    <row r="6" spans="1:10">
      <c r="A6" s="608"/>
      <c r="B6" s="608"/>
      <c r="C6" s="608"/>
      <c r="D6" s="609" t="s">
        <v>332</v>
      </c>
      <c r="E6" s="389" t="s">
        <v>1870</v>
      </c>
      <c r="F6" s="390" t="s">
        <v>1871</v>
      </c>
      <c r="G6" s="391" t="s">
        <v>1873</v>
      </c>
      <c r="H6" s="392">
        <v>275</v>
      </c>
      <c r="I6" s="392" t="s">
        <v>1594</v>
      </c>
      <c r="J6" s="392"/>
    </row>
    <row r="7" spans="1:10">
      <c r="A7" s="608"/>
      <c r="B7" s="608"/>
      <c r="C7" s="608"/>
      <c r="D7" s="609"/>
      <c r="E7" s="389" t="s">
        <v>1874</v>
      </c>
      <c r="F7" s="390" t="s">
        <v>1875</v>
      </c>
      <c r="G7" s="391" t="s">
        <v>1877</v>
      </c>
      <c r="H7" s="392"/>
      <c r="I7" s="483" t="s">
        <v>3667</v>
      </c>
      <c r="J7" s="392"/>
    </row>
    <row r="8" spans="1:10">
      <c r="A8" s="608"/>
      <c r="B8" s="608"/>
      <c r="C8" s="608"/>
      <c r="D8" s="609"/>
      <c r="E8" s="389" t="s">
        <v>1882</v>
      </c>
      <c r="F8" s="390" t="s">
        <v>1871</v>
      </c>
      <c r="G8" s="403" t="s">
        <v>1883</v>
      </c>
      <c r="H8" s="396">
        <v>200</v>
      </c>
      <c r="I8" s="396" t="s">
        <v>1609</v>
      </c>
      <c r="J8" s="392"/>
    </row>
    <row r="9" spans="1:10">
      <c r="A9" s="608"/>
      <c r="B9" s="608"/>
      <c r="C9" s="608"/>
      <c r="D9" s="609"/>
      <c r="E9" s="389" t="s">
        <v>1884</v>
      </c>
      <c r="F9" s="390" t="s">
        <v>1875</v>
      </c>
      <c r="G9" s="391" t="s">
        <v>1885</v>
      </c>
      <c r="H9" s="392"/>
      <c r="I9" s="483" t="s">
        <v>3667</v>
      </c>
      <c r="J9" s="392"/>
    </row>
    <row r="10" spans="1:10">
      <c r="A10" s="608"/>
      <c r="B10" s="608"/>
      <c r="C10" s="608"/>
      <c r="D10" s="390" t="s">
        <v>1886</v>
      </c>
      <c r="E10" s="389" t="s">
        <v>3554</v>
      </c>
      <c r="F10" s="390" t="s">
        <v>1888</v>
      </c>
      <c r="G10" s="391" t="s">
        <v>1890</v>
      </c>
      <c r="H10" s="392">
        <v>300</v>
      </c>
      <c r="I10" s="392" t="s">
        <v>1594</v>
      </c>
      <c r="J10" s="392"/>
    </row>
    <row r="11" spans="1:10">
      <c r="A11" s="608"/>
      <c r="B11" s="608"/>
      <c r="C11" s="608"/>
      <c r="D11" s="390" t="s">
        <v>1891</v>
      </c>
      <c r="E11" s="389" t="s">
        <v>3553</v>
      </c>
      <c r="F11" s="390" t="s">
        <v>393</v>
      </c>
      <c r="G11" s="391" t="s">
        <v>1893</v>
      </c>
      <c r="H11" s="392">
        <v>300</v>
      </c>
      <c r="I11" s="392" t="s">
        <v>1594</v>
      </c>
      <c r="J11" s="392" t="s">
        <v>1894</v>
      </c>
    </row>
    <row r="12" spans="1:10">
      <c r="A12" s="608"/>
      <c r="B12" s="608"/>
      <c r="C12" s="608"/>
      <c r="D12" s="609" t="s">
        <v>1895</v>
      </c>
      <c r="E12" s="389" t="s">
        <v>3555</v>
      </c>
      <c r="F12" s="390" t="s">
        <v>1897</v>
      </c>
      <c r="G12" s="403" t="s">
        <v>1899</v>
      </c>
      <c r="H12" s="396">
        <v>450</v>
      </c>
      <c r="I12" s="396" t="s">
        <v>1609</v>
      </c>
      <c r="J12" s="392" t="s">
        <v>2034</v>
      </c>
    </row>
    <row r="13" spans="1:10">
      <c r="A13" s="608"/>
      <c r="B13" s="608"/>
      <c r="C13" s="608"/>
      <c r="D13" s="609"/>
      <c r="E13" s="389" t="s">
        <v>1900</v>
      </c>
      <c r="F13" s="390" t="s">
        <v>1897</v>
      </c>
      <c r="G13" s="391" t="s">
        <v>1901</v>
      </c>
      <c r="H13" s="392">
        <v>300</v>
      </c>
      <c r="I13" s="392" t="s">
        <v>1594</v>
      </c>
      <c r="J13" s="392"/>
    </row>
    <row r="14" spans="1:10">
      <c r="A14" s="608"/>
      <c r="B14" s="608"/>
      <c r="C14" s="608"/>
      <c r="D14" s="390" t="s">
        <v>1904</v>
      </c>
      <c r="E14" s="389" t="s">
        <v>1905</v>
      </c>
      <c r="F14" s="390" t="s">
        <v>1906</v>
      </c>
      <c r="G14" s="391" t="s">
        <v>1908</v>
      </c>
      <c r="H14" s="392">
        <v>140</v>
      </c>
      <c r="I14" s="392" t="s">
        <v>1594</v>
      </c>
      <c r="J14" s="392"/>
    </row>
    <row r="15" spans="1:10">
      <c r="A15" s="608"/>
      <c r="B15" s="608"/>
      <c r="C15" s="608"/>
      <c r="D15" s="390" t="s">
        <v>1909</v>
      </c>
      <c r="E15" s="389" t="s">
        <v>3552</v>
      </c>
      <c r="F15" s="390" t="s">
        <v>1906</v>
      </c>
      <c r="G15" s="391" t="s">
        <v>1911</v>
      </c>
      <c r="H15" s="392">
        <v>50</v>
      </c>
      <c r="I15" s="392" t="s">
        <v>1590</v>
      </c>
      <c r="J15" s="392" t="s">
        <v>3550</v>
      </c>
    </row>
    <row r="16" spans="1:10">
      <c r="A16" s="608"/>
      <c r="B16" s="608"/>
      <c r="C16" s="608"/>
      <c r="D16" s="390" t="s">
        <v>1912</v>
      </c>
      <c r="E16" s="389" t="s">
        <v>1913</v>
      </c>
      <c r="F16" s="389" t="s">
        <v>1914</v>
      </c>
      <c r="G16" s="391" t="s">
        <v>1916</v>
      </c>
      <c r="H16" s="392">
        <v>200</v>
      </c>
      <c r="I16" s="392" t="s">
        <v>1594</v>
      </c>
      <c r="J16" s="392"/>
    </row>
    <row r="17" spans="8:8">
      <c r="H17" s="457">
        <f>SUM(,H12,H8)</f>
        <v>650</v>
      </c>
    </row>
  </sheetData>
  <autoFilter ref="I1:I17"/>
  <mergeCells count="7">
    <mergeCell ref="A1:J1"/>
    <mergeCell ref="A3:A16"/>
    <mergeCell ref="B3:B16"/>
    <mergeCell ref="C3:C16"/>
    <mergeCell ref="D3:D5"/>
    <mergeCell ref="D6:D9"/>
    <mergeCell ref="D12:D13"/>
  </mergeCells>
  <phoneticPr fontId="39" type="noConversion"/>
  <pageMargins left="0.75" right="0.75" top="1" bottom="1" header="0.51180555555555596" footer="0.51180555555555596"/>
  <pageSetup paperSize="9" scale="76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A2" workbookViewId="0">
      <selection activeCell="L20" sqref="J3:J20 L3:L20"/>
    </sheetView>
  </sheetViews>
  <sheetFormatPr defaultColWidth="9" defaultRowHeight="13.5"/>
  <cols>
    <col min="1" max="1" width="11.625" style="1" customWidth="1"/>
    <col min="2" max="2" width="5.125" style="1" customWidth="1"/>
    <col min="3" max="3" width="46.5" style="2" customWidth="1"/>
    <col min="4" max="4" width="8.125" style="1" customWidth="1"/>
    <col min="5" max="5" width="11.625" style="1" customWidth="1"/>
    <col min="6" max="6" width="1.625" style="1" hidden="1" customWidth="1"/>
    <col min="7" max="7" width="8.375" style="1" customWidth="1"/>
    <col min="8" max="8" width="9.5" style="1" customWidth="1"/>
    <col min="9" max="9" width="11" style="1" customWidth="1"/>
    <col min="10" max="10" width="13.125" style="1" customWidth="1"/>
    <col min="11" max="11" width="8.625" style="3" customWidth="1"/>
    <col min="12" max="12" width="20.875" style="4" customWidth="1"/>
  </cols>
  <sheetData>
    <row r="1" spans="1:12" ht="33.6" customHeight="1">
      <c r="A1" s="654" t="s">
        <v>3089</v>
      </c>
      <c r="B1" s="654"/>
      <c r="C1" s="654"/>
      <c r="D1" s="654"/>
      <c r="E1" s="654"/>
      <c r="F1" s="655"/>
      <c r="G1" s="655"/>
      <c r="H1" s="655"/>
      <c r="I1" s="655"/>
      <c r="J1" s="655"/>
      <c r="K1" s="654"/>
      <c r="L1" s="654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0" t="s">
        <v>1584</v>
      </c>
      <c r="I2" s="120" t="s">
        <v>3060</v>
      </c>
      <c r="J2" s="120" t="s">
        <v>3061</v>
      </c>
      <c r="K2" s="128" t="s">
        <v>3062</v>
      </c>
      <c r="L2" s="128" t="s">
        <v>13</v>
      </c>
    </row>
    <row r="3" spans="1:12" ht="22.5" customHeight="1">
      <c r="A3" s="676" t="s">
        <v>1011</v>
      </c>
      <c r="B3" s="135">
        <v>1</v>
      </c>
      <c r="C3" s="213" t="s">
        <v>2328</v>
      </c>
      <c r="D3" s="135" t="s">
        <v>2329</v>
      </c>
      <c r="E3" s="214">
        <v>18813154639</v>
      </c>
      <c r="F3" s="52"/>
      <c r="G3" s="52">
        <v>220</v>
      </c>
      <c r="H3" s="52">
        <v>220</v>
      </c>
      <c r="I3" s="52">
        <v>220</v>
      </c>
      <c r="J3" s="52">
        <f>AVERAGE(H3:I3)</f>
        <v>220</v>
      </c>
      <c r="K3" s="52">
        <v>54</v>
      </c>
      <c r="L3" s="58" t="s">
        <v>1599</v>
      </c>
    </row>
    <row r="4" spans="1:12" ht="22.5" customHeight="1">
      <c r="A4" s="676"/>
      <c r="B4" s="135">
        <v>3</v>
      </c>
      <c r="C4" s="213" t="s">
        <v>2331</v>
      </c>
      <c r="D4" s="135" t="s">
        <v>2329</v>
      </c>
      <c r="E4" s="214">
        <v>18813154639</v>
      </c>
      <c r="F4" s="52"/>
      <c r="G4" s="52">
        <v>1050</v>
      </c>
      <c r="H4" s="52">
        <v>900</v>
      </c>
      <c r="I4" s="52">
        <v>800</v>
      </c>
      <c r="J4" s="52">
        <f t="shared" ref="J4" si="0">AVERAGE(H4:I4)</f>
        <v>850</v>
      </c>
      <c r="K4" s="52">
        <v>240</v>
      </c>
      <c r="L4" s="58" t="s">
        <v>1644</v>
      </c>
    </row>
    <row r="5" spans="1:12" ht="22.5" customHeight="1">
      <c r="A5" s="676"/>
      <c r="B5" s="215">
        <v>3</v>
      </c>
      <c r="C5" s="213" t="s">
        <v>2333</v>
      </c>
      <c r="D5" s="135" t="s">
        <v>2329</v>
      </c>
      <c r="E5" s="214">
        <v>18813154639</v>
      </c>
      <c r="F5" s="52"/>
      <c r="G5" s="52">
        <v>300</v>
      </c>
      <c r="H5" s="52">
        <v>300</v>
      </c>
      <c r="I5" s="52">
        <v>300</v>
      </c>
      <c r="J5" s="52">
        <f t="shared" ref="J5" si="1">AVERAGE(H5:I5)</f>
        <v>300</v>
      </c>
      <c r="K5" s="52">
        <v>54</v>
      </c>
      <c r="L5" s="58" t="s">
        <v>1612</v>
      </c>
    </row>
    <row r="6" spans="1:12" ht="22.5" customHeight="1">
      <c r="A6" s="676" t="s">
        <v>1001</v>
      </c>
      <c r="B6" s="135">
        <v>1</v>
      </c>
      <c r="C6" s="213" t="s">
        <v>2335</v>
      </c>
      <c r="D6" s="135" t="s">
        <v>1003</v>
      </c>
      <c r="E6" s="214">
        <v>15201651130</v>
      </c>
      <c r="F6" s="52"/>
      <c r="G6" s="52">
        <v>159</v>
      </c>
      <c r="H6" s="52">
        <v>159</v>
      </c>
      <c r="I6" s="52">
        <v>159</v>
      </c>
      <c r="J6" s="52">
        <f t="shared" ref="J6" si="2">AVERAGE(H6:I6)</f>
        <v>159</v>
      </c>
      <c r="K6" s="52">
        <v>49</v>
      </c>
      <c r="L6" s="58" t="s">
        <v>1599</v>
      </c>
    </row>
    <row r="7" spans="1:12" ht="22.5" customHeight="1">
      <c r="A7" s="676"/>
      <c r="B7" s="135">
        <v>4</v>
      </c>
      <c r="C7" s="213" t="s">
        <v>2337</v>
      </c>
      <c r="D7" s="135" t="s">
        <v>1003</v>
      </c>
      <c r="E7" s="214">
        <v>15201651130</v>
      </c>
      <c r="F7" s="52"/>
      <c r="G7" s="52">
        <v>600</v>
      </c>
      <c r="H7" s="52">
        <v>200</v>
      </c>
      <c r="I7" s="52">
        <v>400</v>
      </c>
      <c r="J7" s="52">
        <f t="shared" ref="J7" si="3">AVERAGE(H7:I7)</f>
        <v>300</v>
      </c>
      <c r="K7" s="52">
        <v>70</v>
      </c>
      <c r="L7" s="58" t="s">
        <v>195</v>
      </c>
    </row>
    <row r="8" spans="1:12" ht="22.5" customHeight="1">
      <c r="A8" s="676"/>
      <c r="B8" s="135">
        <v>4</v>
      </c>
      <c r="C8" s="213" t="s">
        <v>2339</v>
      </c>
      <c r="D8" s="135" t="s">
        <v>1003</v>
      </c>
      <c r="E8" s="214">
        <v>15201651130</v>
      </c>
      <c r="F8" s="52"/>
      <c r="G8" s="52">
        <v>500</v>
      </c>
      <c r="H8" s="52">
        <v>500</v>
      </c>
      <c r="I8" s="52">
        <v>500</v>
      </c>
      <c r="J8" s="52">
        <f t="shared" ref="J8:J20" si="4">AVERAGE(H8:I8)</f>
        <v>500</v>
      </c>
      <c r="K8" s="52">
        <v>120</v>
      </c>
      <c r="L8" s="58" t="s">
        <v>129</v>
      </c>
    </row>
    <row r="9" spans="1:12" ht="22.5" customHeight="1">
      <c r="A9" s="676" t="s">
        <v>2341</v>
      </c>
      <c r="B9" s="135">
        <v>3</v>
      </c>
      <c r="C9" s="213" t="s">
        <v>2342</v>
      </c>
      <c r="D9" s="135" t="s">
        <v>2343</v>
      </c>
      <c r="E9" s="214">
        <v>13391707170</v>
      </c>
      <c r="F9" s="52"/>
      <c r="G9" s="52">
        <v>300</v>
      </c>
      <c r="H9" s="52">
        <v>300</v>
      </c>
      <c r="I9" s="52">
        <v>300</v>
      </c>
      <c r="J9" s="52">
        <f t="shared" si="4"/>
        <v>300</v>
      </c>
      <c r="K9" s="52">
        <v>30</v>
      </c>
      <c r="L9" s="58" t="s">
        <v>1606</v>
      </c>
    </row>
    <row r="10" spans="1:12" ht="22.5" customHeight="1">
      <c r="A10" s="676"/>
      <c r="B10" s="135">
        <v>3</v>
      </c>
      <c r="C10" s="213" t="s">
        <v>2345</v>
      </c>
      <c r="D10" s="135" t="s">
        <v>2343</v>
      </c>
      <c r="E10" s="214">
        <v>13391707170</v>
      </c>
      <c r="F10" s="52"/>
      <c r="G10" s="52">
        <v>470</v>
      </c>
      <c r="H10" s="52">
        <v>270</v>
      </c>
      <c r="I10" s="52">
        <v>300</v>
      </c>
      <c r="J10" s="52">
        <f t="shared" si="4"/>
        <v>285</v>
      </c>
      <c r="K10" s="52">
        <v>30</v>
      </c>
      <c r="L10" s="58" t="s">
        <v>129</v>
      </c>
    </row>
    <row r="11" spans="1:12" ht="22.5" customHeight="1">
      <c r="A11" s="676"/>
      <c r="B11" s="135">
        <v>1</v>
      </c>
      <c r="C11" s="213" t="s">
        <v>2347</v>
      </c>
      <c r="D11" s="135" t="s">
        <v>2343</v>
      </c>
      <c r="E11" s="214">
        <v>13391707170</v>
      </c>
      <c r="F11" s="52"/>
      <c r="G11" s="52">
        <v>200</v>
      </c>
      <c r="H11" s="52">
        <v>200</v>
      </c>
      <c r="I11" s="52">
        <v>200</v>
      </c>
      <c r="J11" s="52">
        <f t="shared" si="4"/>
        <v>200</v>
      </c>
      <c r="K11" s="52">
        <v>30</v>
      </c>
      <c r="L11" s="58" t="s">
        <v>1599</v>
      </c>
    </row>
    <row r="12" spans="1:12" ht="22.5" customHeight="1">
      <c r="A12" s="676" t="s">
        <v>1045</v>
      </c>
      <c r="B12" s="135">
        <v>3</v>
      </c>
      <c r="C12" s="213" t="s">
        <v>2349</v>
      </c>
      <c r="D12" s="216" t="s">
        <v>2350</v>
      </c>
      <c r="E12" s="217">
        <v>13391812259</v>
      </c>
      <c r="F12" s="52"/>
      <c r="G12" s="52">
        <v>850</v>
      </c>
      <c r="H12" s="52">
        <v>400</v>
      </c>
      <c r="I12" s="52">
        <v>400</v>
      </c>
      <c r="J12" s="52">
        <f t="shared" si="4"/>
        <v>400</v>
      </c>
      <c r="K12" s="52">
        <v>75</v>
      </c>
      <c r="L12" s="58" t="s">
        <v>1606</v>
      </c>
    </row>
    <row r="13" spans="1:12" ht="22.5" customHeight="1">
      <c r="A13" s="676"/>
      <c r="B13" s="135">
        <v>3</v>
      </c>
      <c r="C13" s="213" t="s">
        <v>2352</v>
      </c>
      <c r="D13" s="216" t="s">
        <v>2350</v>
      </c>
      <c r="E13" s="217">
        <v>13391812259</v>
      </c>
      <c r="F13" s="52"/>
      <c r="G13" s="52">
        <v>430</v>
      </c>
      <c r="H13" s="52">
        <v>200</v>
      </c>
      <c r="I13" s="52">
        <v>200</v>
      </c>
      <c r="J13" s="52">
        <f t="shared" si="4"/>
        <v>200</v>
      </c>
      <c r="K13" s="52">
        <v>35</v>
      </c>
      <c r="L13" s="58" t="s">
        <v>1606</v>
      </c>
    </row>
    <row r="14" spans="1:12" ht="22.5" customHeight="1">
      <c r="A14" s="676"/>
      <c r="B14" s="135">
        <v>1</v>
      </c>
      <c r="C14" s="213" t="s">
        <v>2354</v>
      </c>
      <c r="D14" s="216" t="s">
        <v>2350</v>
      </c>
      <c r="E14" s="217">
        <v>13391812259</v>
      </c>
      <c r="F14" s="52"/>
      <c r="G14" s="52">
        <v>320</v>
      </c>
      <c r="H14" s="52">
        <v>300</v>
      </c>
      <c r="I14" s="52">
        <v>200</v>
      </c>
      <c r="J14" s="52">
        <f t="shared" si="4"/>
        <v>250</v>
      </c>
      <c r="K14" s="52">
        <v>35</v>
      </c>
      <c r="L14" s="58" t="s">
        <v>1599</v>
      </c>
    </row>
    <row r="15" spans="1:12" ht="22.5" customHeight="1">
      <c r="A15" s="676"/>
      <c r="B15" s="135">
        <v>3</v>
      </c>
      <c r="C15" s="213" t="s">
        <v>2356</v>
      </c>
      <c r="D15" s="216" t="s">
        <v>2350</v>
      </c>
      <c r="E15" s="217">
        <v>13391812259</v>
      </c>
      <c r="F15" s="52"/>
      <c r="G15" s="52">
        <v>812</v>
      </c>
      <c r="H15" s="52">
        <v>400</v>
      </c>
      <c r="I15" s="52">
        <v>300</v>
      </c>
      <c r="J15" s="52">
        <f t="shared" si="4"/>
        <v>350</v>
      </c>
      <c r="K15" s="52">
        <v>66</v>
      </c>
      <c r="L15" s="58" t="s">
        <v>1606</v>
      </c>
    </row>
    <row r="16" spans="1:12" ht="22.5" customHeight="1">
      <c r="A16" s="676" t="s">
        <v>1033</v>
      </c>
      <c r="B16" s="135">
        <v>1</v>
      </c>
      <c r="C16" s="213" t="s">
        <v>2358</v>
      </c>
      <c r="D16" s="135" t="s">
        <v>2359</v>
      </c>
      <c r="E16" s="214">
        <v>13126815798</v>
      </c>
      <c r="F16" s="52"/>
      <c r="G16" s="52">
        <v>460</v>
      </c>
      <c r="H16" s="52">
        <v>300</v>
      </c>
      <c r="I16" s="52">
        <v>250</v>
      </c>
      <c r="J16" s="52">
        <f t="shared" si="4"/>
        <v>275</v>
      </c>
      <c r="K16" s="52">
        <v>30</v>
      </c>
      <c r="L16" s="58" t="s">
        <v>1599</v>
      </c>
    </row>
    <row r="17" spans="1:12" ht="22.5" customHeight="1">
      <c r="A17" s="676"/>
      <c r="B17" s="135">
        <v>3</v>
      </c>
      <c r="C17" s="213" t="s">
        <v>2361</v>
      </c>
      <c r="D17" s="135" t="s">
        <v>2359</v>
      </c>
      <c r="E17" s="214">
        <v>13126815798</v>
      </c>
      <c r="F17" s="52"/>
      <c r="G17" s="52">
        <v>406</v>
      </c>
      <c r="H17" s="52">
        <v>350</v>
      </c>
      <c r="I17" s="52">
        <v>300</v>
      </c>
      <c r="J17" s="52">
        <f t="shared" si="4"/>
        <v>325</v>
      </c>
      <c r="K17" s="52">
        <v>30</v>
      </c>
      <c r="L17" s="58" t="s">
        <v>1612</v>
      </c>
    </row>
    <row r="18" spans="1:12" ht="22.5" customHeight="1">
      <c r="A18" s="676" t="s">
        <v>2363</v>
      </c>
      <c r="B18" s="135">
        <v>1</v>
      </c>
      <c r="C18" s="213" t="s">
        <v>38</v>
      </c>
      <c r="D18" s="135" t="s">
        <v>1013</v>
      </c>
      <c r="E18" s="214">
        <v>15600645114</v>
      </c>
      <c r="F18" s="52"/>
      <c r="G18" s="52">
        <v>300</v>
      </c>
      <c r="H18" s="52">
        <v>300</v>
      </c>
      <c r="I18" s="52">
        <v>200</v>
      </c>
      <c r="J18" s="52">
        <f t="shared" si="4"/>
        <v>250</v>
      </c>
      <c r="K18" s="52">
        <v>30</v>
      </c>
      <c r="L18" s="58" t="s">
        <v>129</v>
      </c>
    </row>
    <row r="19" spans="1:12" ht="22.5" customHeight="1">
      <c r="A19" s="676"/>
      <c r="B19" s="135">
        <v>3</v>
      </c>
      <c r="C19" s="213" t="s">
        <v>2365</v>
      </c>
      <c r="D19" s="135" t="s">
        <v>1013</v>
      </c>
      <c r="E19" s="214">
        <v>15600645114</v>
      </c>
      <c r="F19" s="52"/>
      <c r="G19" s="52">
        <v>1050</v>
      </c>
      <c r="H19" s="52">
        <v>500</v>
      </c>
      <c r="I19" s="52">
        <v>500</v>
      </c>
      <c r="J19" s="52">
        <f t="shared" si="4"/>
        <v>500</v>
      </c>
      <c r="K19" s="52">
        <v>80</v>
      </c>
      <c r="L19" s="58" t="s">
        <v>1612</v>
      </c>
    </row>
    <row r="20" spans="1:12" ht="22.5" customHeight="1">
      <c r="A20" s="676"/>
      <c r="B20" s="135">
        <v>3</v>
      </c>
      <c r="C20" s="213" t="s">
        <v>2367</v>
      </c>
      <c r="D20" s="135" t="s">
        <v>1013</v>
      </c>
      <c r="E20" s="214">
        <v>15600645114</v>
      </c>
      <c r="F20" s="179"/>
      <c r="G20" s="52">
        <v>650</v>
      </c>
      <c r="H20" s="52">
        <v>200</v>
      </c>
      <c r="I20" s="52">
        <v>150</v>
      </c>
      <c r="J20" s="52">
        <f t="shared" si="4"/>
        <v>175</v>
      </c>
      <c r="K20" s="52">
        <v>65</v>
      </c>
      <c r="L20" s="58" t="s">
        <v>1612</v>
      </c>
    </row>
    <row r="21" spans="1:12" ht="22.5" customHeight="1">
      <c r="A21" s="138"/>
      <c r="B21" s="138"/>
      <c r="C21" s="218"/>
      <c r="D21" s="138"/>
      <c r="E21" s="219"/>
      <c r="F21" s="132"/>
      <c r="G21" s="132"/>
      <c r="H21" s="132"/>
      <c r="I21" s="132"/>
      <c r="J21" s="132"/>
      <c r="K21" s="132"/>
      <c r="L21" s="132"/>
    </row>
    <row r="22" spans="1:12" ht="22.5" customHeight="1">
      <c r="A22"/>
      <c r="B22" s="677" t="s">
        <v>3063</v>
      </c>
      <c r="C22" s="127" t="s">
        <v>3064</v>
      </c>
      <c r="D22" s="641">
        <v>18</v>
      </c>
      <c r="E22" s="641"/>
      <c r="F22"/>
      <c r="G22"/>
      <c r="H22"/>
      <c r="I22"/>
      <c r="J22"/>
      <c r="K22"/>
      <c r="L22"/>
    </row>
    <row r="23" spans="1:12" ht="22.5" customHeight="1">
      <c r="A23"/>
      <c r="B23" s="677"/>
      <c r="C23" s="127" t="s">
        <v>3065</v>
      </c>
      <c r="D23" s="641">
        <v>18</v>
      </c>
      <c r="E23" s="641"/>
      <c r="F23"/>
      <c r="G23"/>
      <c r="H23"/>
      <c r="I23"/>
      <c r="J23"/>
      <c r="K23"/>
      <c r="L23"/>
    </row>
    <row r="24" spans="1:12" ht="22.5" customHeight="1">
      <c r="A24"/>
      <c r="B24" s="677"/>
      <c r="C24" s="127" t="s">
        <v>3066</v>
      </c>
      <c r="D24" s="641">
        <v>0</v>
      </c>
      <c r="E24" s="641"/>
      <c r="F24"/>
      <c r="G24"/>
      <c r="H24"/>
      <c r="I24"/>
      <c r="J24"/>
      <c r="K24"/>
      <c r="L24"/>
    </row>
    <row r="25" spans="1:12" ht="22.5" customHeight="1">
      <c r="A25"/>
      <c r="B25" s="677"/>
      <c r="C25" s="127" t="s">
        <v>3067</v>
      </c>
      <c r="D25" s="650">
        <v>1</v>
      </c>
      <c r="E25" s="650"/>
      <c r="F25"/>
      <c r="G25"/>
      <c r="H25"/>
      <c r="I25"/>
      <c r="J25"/>
      <c r="K25"/>
      <c r="L25"/>
    </row>
    <row r="26" spans="1:12" ht="22.5" customHeight="1">
      <c r="A26"/>
      <c r="B26" s="677"/>
      <c r="C26" s="127" t="s">
        <v>3068</v>
      </c>
      <c r="D26" s="656">
        <f>SUM(J3:J20)</f>
        <v>5839</v>
      </c>
      <c r="E26" s="641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</sheetData>
  <mergeCells count="13">
    <mergeCell ref="A1:L1"/>
    <mergeCell ref="D22:E22"/>
    <mergeCell ref="D23:E23"/>
    <mergeCell ref="D24:E24"/>
    <mergeCell ref="D25:E25"/>
    <mergeCell ref="D26:E26"/>
    <mergeCell ref="A3:A5"/>
    <mergeCell ref="A6:A8"/>
    <mergeCell ref="A9:A11"/>
    <mergeCell ref="A12:A15"/>
    <mergeCell ref="A16:A17"/>
    <mergeCell ref="A18:A20"/>
    <mergeCell ref="B22:B26"/>
  </mergeCells>
  <phoneticPr fontId="39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16"/>
  <sheetViews>
    <sheetView workbookViewId="0">
      <selection activeCell="L3" sqref="J3:J4 L3:L4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5" style="1" customWidth="1"/>
    <col min="10" max="10" width="12.875" style="1" customWidth="1"/>
    <col min="11" max="11" width="9.125" style="3" customWidth="1"/>
    <col min="12" max="12" width="42.125" style="4" customWidth="1"/>
  </cols>
  <sheetData>
    <row r="1" spans="1:12" ht="33.6" customHeight="1">
      <c r="A1" s="648" t="s">
        <v>3090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3060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651" t="s">
        <v>2370</v>
      </c>
      <c r="B3" s="122">
        <v>4</v>
      </c>
      <c r="C3" s="188" t="s">
        <v>2371</v>
      </c>
      <c r="D3" s="188" t="s">
        <v>1058</v>
      </c>
      <c r="E3" s="189" t="s">
        <v>2372</v>
      </c>
      <c r="G3" s="1">
        <v>480</v>
      </c>
      <c r="H3" s="1">
        <v>300</v>
      </c>
      <c r="I3" s="1">
        <v>150</v>
      </c>
      <c r="J3" s="1">
        <f>AVERAGE(H3:I3)</f>
        <v>225</v>
      </c>
      <c r="K3" s="1">
        <v>10</v>
      </c>
      <c r="L3" s="11" t="s">
        <v>1612</v>
      </c>
    </row>
    <row r="4" spans="1:12" ht="22.5" customHeight="1">
      <c r="A4" s="653"/>
      <c r="B4" s="124">
        <v>3</v>
      </c>
      <c r="C4" s="190" t="s">
        <v>2374</v>
      </c>
      <c r="D4" s="190" t="s">
        <v>1058</v>
      </c>
      <c r="E4" s="189" t="s">
        <v>2372</v>
      </c>
      <c r="G4" s="1">
        <v>570</v>
      </c>
      <c r="H4" s="1">
        <v>300</v>
      </c>
      <c r="I4" s="1">
        <v>200</v>
      </c>
      <c r="J4" s="1">
        <f>AVERAGE(H4:I4)</f>
        <v>250</v>
      </c>
      <c r="K4" s="1">
        <v>10</v>
      </c>
      <c r="L4" s="11" t="s">
        <v>129</v>
      </c>
    </row>
    <row r="5" spans="1:12" ht="22.5" customHeight="1">
      <c r="A5"/>
      <c r="B5" s="108"/>
      <c r="C5"/>
      <c r="D5"/>
      <c r="E5"/>
      <c r="F5"/>
      <c r="G5"/>
      <c r="H5"/>
      <c r="I5"/>
      <c r="J5"/>
      <c r="K5"/>
      <c r="L5"/>
    </row>
    <row r="6" spans="1:12" ht="22.5" customHeight="1">
      <c r="A6"/>
      <c r="B6" s="647" t="s">
        <v>3063</v>
      </c>
      <c r="C6" s="127" t="s">
        <v>3064</v>
      </c>
      <c r="D6" s="641">
        <v>2</v>
      </c>
      <c r="E6" s="641"/>
      <c r="F6"/>
      <c r="G6"/>
      <c r="H6"/>
      <c r="I6"/>
      <c r="J6"/>
      <c r="K6"/>
      <c r="L6"/>
    </row>
    <row r="7" spans="1:12" ht="22.5" customHeight="1">
      <c r="A7"/>
      <c r="B7" s="647"/>
      <c r="C7" s="127" t="s">
        <v>3065</v>
      </c>
      <c r="D7" s="641">
        <v>2</v>
      </c>
      <c r="E7" s="641"/>
      <c r="F7"/>
      <c r="G7"/>
      <c r="H7"/>
      <c r="I7"/>
      <c r="J7"/>
      <c r="K7"/>
      <c r="L7"/>
    </row>
    <row r="8" spans="1:12" ht="22.5" customHeight="1">
      <c r="A8"/>
      <c r="B8" s="647"/>
      <c r="C8" s="127" t="s">
        <v>3066</v>
      </c>
      <c r="D8" s="641">
        <v>0</v>
      </c>
      <c r="E8" s="641"/>
      <c r="F8"/>
      <c r="G8"/>
      <c r="H8"/>
      <c r="I8"/>
      <c r="J8"/>
      <c r="K8"/>
      <c r="L8"/>
    </row>
    <row r="9" spans="1:12" ht="22.5" customHeight="1">
      <c r="A9"/>
      <c r="B9" s="647"/>
      <c r="C9" s="127" t="s">
        <v>3067</v>
      </c>
      <c r="D9" s="650">
        <v>1</v>
      </c>
      <c r="E9" s="650"/>
      <c r="F9"/>
      <c r="G9"/>
      <c r="H9"/>
      <c r="I9"/>
      <c r="J9"/>
      <c r="K9"/>
      <c r="L9"/>
    </row>
    <row r="10" spans="1:12" ht="22.5" customHeight="1">
      <c r="A10"/>
      <c r="B10" s="647"/>
      <c r="C10" s="127" t="s">
        <v>3068</v>
      </c>
      <c r="D10" s="656">
        <f>SUM(J3:J4)</f>
        <v>475</v>
      </c>
      <c r="E10" s="641"/>
      <c r="F10"/>
      <c r="G10"/>
      <c r="H10"/>
      <c r="I10"/>
      <c r="J10"/>
      <c r="K10"/>
      <c r="L10"/>
    </row>
    <row r="11" spans="1:12" ht="22.5" customHeight="1">
      <c r="A11"/>
      <c r="B11" s="108"/>
      <c r="C11"/>
      <c r="D11"/>
      <c r="E11"/>
      <c r="F11"/>
      <c r="G11"/>
      <c r="H11"/>
      <c r="I11"/>
      <c r="J11"/>
      <c r="K11"/>
      <c r="L11"/>
    </row>
    <row r="12" spans="1:12" ht="22.5" customHeight="1">
      <c r="A12"/>
      <c r="B12" s="108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 s="108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 s="108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 s="108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 s="108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 s="108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 s="10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 s="108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 s="108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 s="108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 s="108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 s="108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 s="108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 s="108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 s="108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108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 s="10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 s="108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 s="108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 s="108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 s="108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 s="108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 s="108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 s="108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 s="108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 s="108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 s="10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 s="108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 s="108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 s="108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 s="108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 s="108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 s="108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 s="108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 s="108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 s="108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 s="10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 s="108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 s="108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 s="108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 s="108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 s="108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 s="108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 s="108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 s="108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 s="108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 s="10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 s="108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 s="108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 s="108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 s="108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 s="108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 s="108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 s="108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 s="108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 s="108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 s="10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 s="108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 s="108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 s="108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 s="108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 s="108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 s="108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 s="108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 s="108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 s="108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 s="10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 s="108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 s="108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 s="108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 s="108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 s="108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 s="108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 s="108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 s="108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 s="108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 s="10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 s="108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 s="108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 s="108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 s="108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 s="108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 s="108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 s="108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 s="108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 s="108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 s="10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 s="108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 s="108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 s="108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 s="108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 s="108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 s="108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 s="108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 s="108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 s="108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 s="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 s="108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 s="108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 s="108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 s="108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 s="108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 s="108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 s="108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 s="108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 s="10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 s="108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 s="108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 s="108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 s="108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 s="108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 s="108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 s="108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 s="108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 s="108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 s="10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 s="108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 s="108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 s="108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 s="108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 s="108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 s="108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 s="108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 s="108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 s="108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 s="10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 s="108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 s="108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 s="108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 s="108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 s="108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 s="108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 s="108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 s="108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 s="108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 s="10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 s="108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 s="108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 s="108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 s="108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 s="108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 s="108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 s="108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 s="108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 s="108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 s="10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 s="108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 s="108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 s="108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 s="108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 s="108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 s="108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 s="108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 s="108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 s="108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 s="10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 s="108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 s="108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 s="108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 s="108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 s="108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 s="108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 s="108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 s="108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 s="108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 s="10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 s="108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 s="108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 s="108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 s="108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 s="108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 s="108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 s="108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 s="108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 s="108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 s="10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 s="108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 s="108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 s="108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 s="108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 s="108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 s="108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 s="108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 s="108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 s="108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 s="10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 s="108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 s="108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 s="108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 s="108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 s="108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 s="108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 s="108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 s="108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 s="108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 s="1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 s="108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 s="108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 s="108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 s="108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 s="108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 s="108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 s="108"/>
      <c r="C216"/>
      <c r="D216"/>
      <c r="E216"/>
      <c r="F216"/>
      <c r="G216"/>
      <c r="H216"/>
      <c r="I216"/>
      <c r="J216"/>
      <c r="K216"/>
      <c r="L216"/>
    </row>
  </sheetData>
  <mergeCells count="8">
    <mergeCell ref="D10:E10"/>
    <mergeCell ref="A3:A4"/>
    <mergeCell ref="B6:B10"/>
    <mergeCell ref="A1:L1"/>
    <mergeCell ref="D6:E6"/>
    <mergeCell ref="D7:E7"/>
    <mergeCell ref="D8:E8"/>
    <mergeCell ref="D9:E9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58"/>
  <sheetViews>
    <sheetView workbookViewId="0">
      <selection activeCell="L3" sqref="J3:J17 L3:L17"/>
    </sheetView>
  </sheetViews>
  <sheetFormatPr defaultColWidth="9" defaultRowHeight="13.5"/>
  <cols>
    <col min="1" max="1" width="14.125" style="1" customWidth="1"/>
    <col min="2" max="2" width="5.125" style="1" customWidth="1"/>
    <col min="3" max="3" width="42.6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5" style="1" customWidth="1"/>
    <col min="10" max="10" width="12.875" style="1" customWidth="1"/>
    <col min="11" max="11" width="10.625" style="3" customWidth="1"/>
    <col min="12" max="12" width="17" style="4" customWidth="1"/>
  </cols>
  <sheetData>
    <row r="1" spans="1:12" ht="33.6" customHeight="1">
      <c r="A1" s="648" t="s">
        <v>3091</v>
      </c>
      <c r="B1" s="654"/>
      <c r="C1" s="654"/>
      <c r="D1" s="654"/>
      <c r="E1" s="654"/>
      <c r="F1" s="655"/>
      <c r="G1" s="655"/>
      <c r="H1" s="655"/>
      <c r="I1" s="655"/>
      <c r="J1" s="655"/>
      <c r="K1" s="654"/>
      <c r="L1" s="654"/>
    </row>
    <row r="2" spans="1:12" ht="22.5" customHeight="1">
      <c r="A2" s="212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0" t="s">
        <v>1584</v>
      </c>
      <c r="I2" s="120" t="s">
        <v>3060</v>
      </c>
      <c r="J2" s="120" t="s">
        <v>3061</v>
      </c>
      <c r="K2" s="128" t="s">
        <v>3062</v>
      </c>
      <c r="L2" s="128" t="s">
        <v>13</v>
      </c>
    </row>
    <row r="3" spans="1:12" ht="22.5" customHeight="1">
      <c r="A3" s="181" t="s">
        <v>1083</v>
      </c>
      <c r="B3" s="122">
        <v>1</v>
      </c>
      <c r="C3" s="122" t="s">
        <v>34</v>
      </c>
      <c r="D3" s="122" t="s">
        <v>1085</v>
      </c>
      <c r="E3" s="123" t="s">
        <v>1086</v>
      </c>
      <c r="F3" s="52"/>
      <c r="G3" s="52">
        <v>450</v>
      </c>
      <c r="H3" s="52">
        <v>400</v>
      </c>
      <c r="I3" s="52">
        <v>200</v>
      </c>
      <c r="J3" s="52">
        <f>AVERAGE(H3:I3)</f>
        <v>300</v>
      </c>
      <c r="K3" s="52">
        <v>16</v>
      </c>
      <c r="L3" s="51" t="s">
        <v>1612</v>
      </c>
    </row>
    <row r="4" spans="1:12" ht="22.5" customHeight="1">
      <c r="A4" s="678" t="s">
        <v>3092</v>
      </c>
      <c r="B4" s="124">
        <v>3</v>
      </c>
      <c r="C4" s="125" t="s">
        <v>2378</v>
      </c>
      <c r="D4" s="125" t="s">
        <v>2379</v>
      </c>
      <c r="E4" s="123" t="s">
        <v>2380</v>
      </c>
      <c r="F4" s="52"/>
      <c r="G4" s="52">
        <v>100</v>
      </c>
      <c r="H4" s="52">
        <v>100</v>
      </c>
      <c r="I4" s="52">
        <v>100</v>
      </c>
      <c r="J4" s="52">
        <f t="shared" ref="J4" si="0">AVERAGE(H4:I4)</f>
        <v>100</v>
      </c>
      <c r="K4" s="52">
        <v>12</v>
      </c>
      <c r="L4" s="51" t="s">
        <v>1599</v>
      </c>
    </row>
    <row r="5" spans="1:12" ht="21" customHeight="1">
      <c r="A5" s="679"/>
      <c r="B5" s="124">
        <v>2</v>
      </c>
      <c r="C5" s="125" t="s">
        <v>2382</v>
      </c>
      <c r="D5" s="125" t="s">
        <v>2379</v>
      </c>
      <c r="E5" s="123" t="s">
        <v>2380</v>
      </c>
      <c r="F5" s="52"/>
      <c r="G5" s="52">
        <v>150</v>
      </c>
      <c r="H5" s="52">
        <v>150</v>
      </c>
      <c r="I5" s="52">
        <v>150</v>
      </c>
      <c r="J5" s="52">
        <f t="shared" ref="J5:J10" si="1">AVERAGE(H5:I5)</f>
        <v>150</v>
      </c>
      <c r="K5" s="52">
        <v>13</v>
      </c>
      <c r="L5" s="51" t="s">
        <v>1612</v>
      </c>
    </row>
    <row r="6" spans="1:12" ht="22.5" customHeight="1">
      <c r="A6" s="678" t="s">
        <v>2384</v>
      </c>
      <c r="B6" s="122">
        <v>1</v>
      </c>
      <c r="C6" s="125" t="s">
        <v>2385</v>
      </c>
      <c r="D6" s="89" t="s">
        <v>2386</v>
      </c>
      <c r="E6" s="123" t="s">
        <v>2387</v>
      </c>
      <c r="F6" s="52"/>
      <c r="G6" s="52">
        <v>760</v>
      </c>
      <c r="H6" s="52">
        <v>400</v>
      </c>
      <c r="I6" s="52">
        <v>300</v>
      </c>
      <c r="J6" s="52">
        <f t="shared" si="1"/>
        <v>350</v>
      </c>
      <c r="K6" s="52"/>
      <c r="L6" s="51" t="s">
        <v>1591</v>
      </c>
    </row>
    <row r="7" spans="1:12" ht="22.5" customHeight="1">
      <c r="A7" s="680"/>
      <c r="B7" s="122">
        <v>3</v>
      </c>
      <c r="C7" s="125" t="s">
        <v>2389</v>
      </c>
      <c r="D7" s="89" t="s">
        <v>2386</v>
      </c>
      <c r="E7" s="123" t="s">
        <v>2387</v>
      </c>
      <c r="F7" s="52"/>
      <c r="G7" s="52">
        <v>352</v>
      </c>
      <c r="H7" s="52">
        <v>200</v>
      </c>
      <c r="I7" s="52">
        <v>150</v>
      </c>
      <c r="J7" s="52">
        <f t="shared" si="1"/>
        <v>175</v>
      </c>
      <c r="K7" s="52"/>
      <c r="L7" s="51" t="s">
        <v>1591</v>
      </c>
    </row>
    <row r="8" spans="1:12" ht="22.5" customHeight="1">
      <c r="A8" s="679"/>
      <c r="B8" s="122">
        <v>3</v>
      </c>
      <c r="C8" s="125" t="s">
        <v>2391</v>
      </c>
      <c r="D8" s="89" t="s">
        <v>2386</v>
      </c>
      <c r="E8" s="123" t="s">
        <v>2387</v>
      </c>
      <c r="F8" s="52"/>
      <c r="G8" s="52">
        <v>246</v>
      </c>
      <c r="H8" s="52">
        <v>200</v>
      </c>
      <c r="I8" s="52">
        <v>150</v>
      </c>
      <c r="J8" s="52">
        <f t="shared" si="1"/>
        <v>175</v>
      </c>
      <c r="K8" s="52"/>
      <c r="L8" s="51" t="s">
        <v>1591</v>
      </c>
    </row>
    <row r="9" spans="1:12" ht="22.5" customHeight="1">
      <c r="A9" s="181" t="s">
        <v>1072</v>
      </c>
      <c r="B9" s="122">
        <v>3</v>
      </c>
      <c r="C9" s="125" t="s">
        <v>2393</v>
      </c>
      <c r="D9" s="89" t="s">
        <v>1073</v>
      </c>
      <c r="E9" s="123" t="s">
        <v>1074</v>
      </c>
      <c r="F9" s="52"/>
      <c r="G9" s="52">
        <v>300</v>
      </c>
      <c r="H9" s="52">
        <v>300</v>
      </c>
      <c r="I9" s="52">
        <v>250</v>
      </c>
      <c r="J9" s="52">
        <f t="shared" si="1"/>
        <v>275</v>
      </c>
      <c r="K9" s="52">
        <v>38</v>
      </c>
      <c r="L9" s="51" t="s">
        <v>1599</v>
      </c>
    </row>
    <row r="10" spans="1:12" ht="22.5" customHeight="1">
      <c r="A10" s="678" t="s">
        <v>1065</v>
      </c>
      <c r="B10" s="122">
        <v>2</v>
      </c>
      <c r="C10" s="125" t="s">
        <v>2395</v>
      </c>
      <c r="D10" s="89" t="s">
        <v>2396</v>
      </c>
      <c r="E10" s="123" t="s">
        <v>2397</v>
      </c>
      <c r="F10" s="52"/>
      <c r="G10" s="52">
        <v>600</v>
      </c>
      <c r="H10" s="52">
        <v>200</v>
      </c>
      <c r="I10" s="52">
        <v>200</v>
      </c>
      <c r="J10" s="52">
        <f t="shared" si="1"/>
        <v>200</v>
      </c>
      <c r="K10" s="52">
        <v>49</v>
      </c>
      <c r="L10" s="51" t="s">
        <v>1723</v>
      </c>
    </row>
    <row r="11" spans="1:12" ht="22.5" customHeight="1">
      <c r="A11" s="680"/>
      <c r="B11" s="122">
        <v>3</v>
      </c>
      <c r="C11" s="125" t="s">
        <v>1691</v>
      </c>
      <c r="D11" s="89" t="s">
        <v>2396</v>
      </c>
      <c r="E11" s="123" t="s">
        <v>2397</v>
      </c>
      <c r="F11" s="8"/>
      <c r="G11" s="8">
        <v>350</v>
      </c>
      <c r="I11" s="8"/>
      <c r="J11" s="211" t="s">
        <v>1232</v>
      </c>
      <c r="K11" s="8">
        <v>49</v>
      </c>
      <c r="L11" s="5" t="s">
        <v>95</v>
      </c>
    </row>
    <row r="12" spans="1:12" ht="22.5" customHeight="1">
      <c r="A12" s="680"/>
      <c r="B12" s="122">
        <v>4</v>
      </c>
      <c r="C12" s="125" t="s">
        <v>2400</v>
      </c>
      <c r="D12" s="89" t="s">
        <v>2396</v>
      </c>
      <c r="E12" s="123" t="s">
        <v>2397</v>
      </c>
      <c r="F12" s="52"/>
      <c r="G12" s="52">
        <v>500</v>
      </c>
      <c r="H12" s="52">
        <v>300</v>
      </c>
      <c r="I12" s="52">
        <v>300</v>
      </c>
      <c r="J12" s="52">
        <f t="shared" ref="J12:J17" si="2">AVERAGE(H12:I12)</f>
        <v>300</v>
      </c>
      <c r="K12" s="52">
        <v>49</v>
      </c>
      <c r="L12" s="51" t="s">
        <v>1606</v>
      </c>
    </row>
    <row r="13" spans="1:12" ht="22.5" customHeight="1">
      <c r="A13" s="679"/>
      <c r="B13" s="122">
        <v>2</v>
      </c>
      <c r="C13" s="125" t="s">
        <v>2402</v>
      </c>
      <c r="D13" s="89" t="s">
        <v>2396</v>
      </c>
      <c r="E13" s="123" t="s">
        <v>2397</v>
      </c>
      <c r="F13" s="52"/>
      <c r="G13" s="52">
        <v>300</v>
      </c>
      <c r="H13" s="52">
        <v>200</v>
      </c>
      <c r="I13" s="52">
        <v>200</v>
      </c>
      <c r="J13" s="52">
        <f t="shared" si="2"/>
        <v>200</v>
      </c>
      <c r="K13" s="52"/>
      <c r="L13" s="51" t="s">
        <v>1723</v>
      </c>
    </row>
    <row r="14" spans="1:12" ht="22.5" customHeight="1">
      <c r="A14" s="678" t="s">
        <v>2404</v>
      </c>
      <c r="B14" s="122">
        <v>1</v>
      </c>
      <c r="C14" s="125" t="s">
        <v>2405</v>
      </c>
      <c r="D14" s="125" t="s">
        <v>2406</v>
      </c>
      <c r="E14" s="123" t="s">
        <v>2407</v>
      </c>
      <c r="F14" s="52"/>
      <c r="G14" s="52">
        <v>520</v>
      </c>
      <c r="H14" s="52">
        <v>300</v>
      </c>
      <c r="I14" s="52">
        <v>300</v>
      </c>
      <c r="J14" s="52">
        <f t="shared" si="2"/>
        <v>300</v>
      </c>
      <c r="K14" s="52">
        <v>37</v>
      </c>
      <c r="L14" s="51" t="s">
        <v>1596</v>
      </c>
    </row>
    <row r="15" spans="1:12" ht="22.5" customHeight="1">
      <c r="A15" s="680"/>
      <c r="B15" s="122">
        <v>2</v>
      </c>
      <c r="C15" s="125" t="s">
        <v>2409</v>
      </c>
      <c r="D15" s="125" t="s">
        <v>2406</v>
      </c>
      <c r="E15" s="123" t="s">
        <v>2407</v>
      </c>
      <c r="F15" s="52"/>
      <c r="G15" s="52">
        <v>350</v>
      </c>
      <c r="H15" s="52">
        <v>200</v>
      </c>
      <c r="I15" s="52">
        <v>200</v>
      </c>
      <c r="J15" s="52">
        <f t="shared" si="2"/>
        <v>200</v>
      </c>
      <c r="K15" s="52">
        <v>37</v>
      </c>
      <c r="L15" s="51" t="s">
        <v>1723</v>
      </c>
    </row>
    <row r="16" spans="1:12" ht="22.5" customHeight="1">
      <c r="A16" s="680"/>
      <c r="B16" s="122">
        <v>1</v>
      </c>
      <c r="C16" s="125" t="s">
        <v>2411</v>
      </c>
      <c r="D16" s="125" t="s">
        <v>2406</v>
      </c>
      <c r="E16" s="123" t="s">
        <v>2407</v>
      </c>
      <c r="F16" s="52"/>
      <c r="G16" s="52">
        <v>400</v>
      </c>
      <c r="H16" s="52">
        <v>200</v>
      </c>
      <c r="I16" s="52">
        <v>200</v>
      </c>
      <c r="J16" s="52">
        <f t="shared" si="2"/>
        <v>200</v>
      </c>
      <c r="K16" s="52">
        <v>37</v>
      </c>
      <c r="L16" s="51" t="s">
        <v>1591</v>
      </c>
    </row>
    <row r="17" spans="1:12" ht="22.5" customHeight="1">
      <c r="A17" s="679"/>
      <c r="B17" s="122">
        <v>3</v>
      </c>
      <c r="C17" s="125" t="s">
        <v>2413</v>
      </c>
      <c r="D17" s="125" t="s">
        <v>2406</v>
      </c>
      <c r="E17" s="123" t="s">
        <v>2407</v>
      </c>
      <c r="F17" s="52"/>
      <c r="G17" s="52">
        <v>650</v>
      </c>
      <c r="H17" s="52">
        <v>300</v>
      </c>
      <c r="I17" s="52">
        <v>300</v>
      </c>
      <c r="J17" s="52">
        <f t="shared" si="2"/>
        <v>300</v>
      </c>
      <c r="K17" s="52">
        <v>37</v>
      </c>
      <c r="L17" s="51" t="s">
        <v>1612</v>
      </c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 s="647" t="s">
        <v>3063</v>
      </c>
      <c r="C19" s="127" t="s">
        <v>3064</v>
      </c>
      <c r="D19" s="641">
        <v>15</v>
      </c>
      <c r="E19" s="641"/>
      <c r="F19"/>
      <c r="G19"/>
      <c r="H19"/>
      <c r="I19"/>
      <c r="J19"/>
      <c r="K19"/>
      <c r="L19"/>
    </row>
    <row r="20" spans="1:12" ht="22.5" customHeight="1">
      <c r="A20"/>
      <c r="B20" s="647"/>
      <c r="C20" s="127" t="s">
        <v>3065</v>
      </c>
      <c r="D20" s="641">
        <v>14</v>
      </c>
      <c r="E20" s="641"/>
      <c r="F20"/>
      <c r="G20"/>
      <c r="H20"/>
      <c r="I20"/>
      <c r="J20"/>
      <c r="K20"/>
      <c r="L20"/>
    </row>
    <row r="21" spans="1:12" ht="22.5" customHeight="1">
      <c r="A21"/>
      <c r="B21" s="647"/>
      <c r="C21" s="127" t="s">
        <v>3066</v>
      </c>
      <c r="D21" s="641">
        <v>1</v>
      </c>
      <c r="E21" s="641"/>
      <c r="F21"/>
      <c r="G21"/>
      <c r="H21"/>
      <c r="I21"/>
      <c r="J21"/>
      <c r="K21"/>
      <c r="L21"/>
    </row>
    <row r="22" spans="1:12" ht="22.5" customHeight="1">
      <c r="A22"/>
      <c r="B22" s="647"/>
      <c r="C22" s="127" t="s">
        <v>3067</v>
      </c>
      <c r="D22" s="650">
        <f>D20/D19</f>
        <v>0.93333333333333335</v>
      </c>
      <c r="E22" s="650"/>
      <c r="F22"/>
      <c r="G22"/>
      <c r="H22"/>
      <c r="I22"/>
      <c r="J22"/>
      <c r="K22"/>
      <c r="L22"/>
    </row>
    <row r="23" spans="1:12" ht="22.5" customHeight="1">
      <c r="A23"/>
      <c r="B23" s="647"/>
      <c r="C23" s="127" t="s">
        <v>3068</v>
      </c>
      <c r="D23" s="656">
        <f>SUM(J3:J10,J12:J17)</f>
        <v>3225</v>
      </c>
      <c r="E23" s="641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</sheetData>
  <mergeCells count="11">
    <mergeCell ref="A1:L1"/>
    <mergeCell ref="D19:E19"/>
    <mergeCell ref="D20:E20"/>
    <mergeCell ref="D21:E21"/>
    <mergeCell ref="D22:E22"/>
    <mergeCell ref="D23:E23"/>
    <mergeCell ref="A4:A5"/>
    <mergeCell ref="A6:A8"/>
    <mergeCell ref="A10:A13"/>
    <mergeCell ref="A14:A17"/>
    <mergeCell ref="B19:B23"/>
  </mergeCells>
  <phoneticPr fontId="39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K267"/>
  <sheetViews>
    <sheetView workbookViewId="0">
      <selection activeCell="K3" sqref="K3:K5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customWidth="1"/>
    <col min="7" max="7" width="8.375" style="1" customWidth="1"/>
    <col min="8" max="8" width="9.5" style="1" customWidth="1"/>
    <col min="9" max="9" width="12.5" style="3" hidden="1" customWidth="1"/>
    <col min="10" max="10" width="12.5" style="3" customWidth="1"/>
    <col min="11" max="11" width="42.125" style="4" customWidth="1"/>
  </cols>
  <sheetData>
    <row r="1" spans="1:11" ht="33.6" customHeight="1">
      <c r="A1" s="648" t="s">
        <v>3093</v>
      </c>
      <c r="B1" s="648"/>
      <c r="C1" s="648"/>
      <c r="D1" s="648"/>
      <c r="E1" s="648"/>
      <c r="F1" s="649"/>
      <c r="G1" s="649"/>
      <c r="H1" s="649"/>
      <c r="I1" s="648"/>
      <c r="J1" s="648"/>
      <c r="K1" s="648"/>
    </row>
    <row r="2" spans="1:11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5" t="s">
        <v>12</v>
      </c>
      <c r="J2" s="25" t="s">
        <v>3062</v>
      </c>
      <c r="K2" s="25" t="s">
        <v>13</v>
      </c>
    </row>
    <row r="3" spans="1:11" ht="24.75" customHeight="1">
      <c r="A3" s="122" t="s">
        <v>2416</v>
      </c>
      <c r="B3" s="122">
        <v>3</v>
      </c>
      <c r="C3" s="122" t="s">
        <v>2417</v>
      </c>
      <c r="D3" s="122" t="s">
        <v>2418</v>
      </c>
      <c r="E3" s="383" t="s">
        <v>2419</v>
      </c>
      <c r="G3" s="1">
        <v>1800</v>
      </c>
      <c r="H3" s="1">
        <v>600</v>
      </c>
      <c r="I3" s="10"/>
      <c r="J3" s="1">
        <v>20</v>
      </c>
      <c r="K3" s="6" t="s">
        <v>1606</v>
      </c>
    </row>
    <row r="4" spans="1:11" ht="27" customHeight="1">
      <c r="A4" s="122" t="s">
        <v>2421</v>
      </c>
      <c r="B4" s="122">
        <v>1</v>
      </c>
      <c r="C4" s="125" t="s">
        <v>2422</v>
      </c>
      <c r="D4" s="125" t="s">
        <v>2423</v>
      </c>
      <c r="E4" s="383" t="s">
        <v>2424</v>
      </c>
      <c r="G4" s="1">
        <v>450</v>
      </c>
      <c r="H4" s="1">
        <v>300</v>
      </c>
      <c r="I4" s="10"/>
      <c r="J4" s="1">
        <v>29</v>
      </c>
      <c r="K4" s="51" t="s">
        <v>1599</v>
      </c>
    </row>
    <row r="5" spans="1:11" ht="27" customHeight="1">
      <c r="A5" s="122" t="s">
        <v>2421</v>
      </c>
      <c r="B5" s="122">
        <v>3</v>
      </c>
      <c r="C5" s="125" t="s">
        <v>1691</v>
      </c>
      <c r="D5" s="125" t="s">
        <v>2423</v>
      </c>
      <c r="E5" s="383" t="s">
        <v>2424</v>
      </c>
      <c r="G5" s="1">
        <v>1800</v>
      </c>
      <c r="H5" s="1">
        <v>600</v>
      </c>
      <c r="I5" s="10"/>
      <c r="J5" s="1">
        <v>29</v>
      </c>
      <c r="K5" s="51" t="s">
        <v>2428</v>
      </c>
    </row>
    <row r="6" spans="1:11" ht="22.5" customHeight="1">
      <c r="A6"/>
      <c r="B6"/>
      <c r="C6"/>
      <c r="D6"/>
      <c r="E6"/>
      <c r="F6"/>
      <c r="G6"/>
      <c r="H6"/>
      <c r="I6"/>
      <c r="J6"/>
      <c r="K6"/>
    </row>
    <row r="7" spans="1:11" ht="22.5" customHeight="1">
      <c r="A7"/>
      <c r="B7" s="647" t="s">
        <v>3063</v>
      </c>
      <c r="C7" s="127" t="s">
        <v>3064</v>
      </c>
      <c r="D7" s="641">
        <v>3</v>
      </c>
      <c r="E7" s="641"/>
      <c r="F7"/>
      <c r="G7"/>
      <c r="H7"/>
      <c r="I7"/>
      <c r="J7"/>
      <c r="K7"/>
    </row>
    <row r="8" spans="1:11" ht="22.5" customHeight="1">
      <c r="A8"/>
      <c r="B8" s="647"/>
      <c r="C8" s="127" t="s">
        <v>3065</v>
      </c>
      <c r="D8" s="641">
        <v>3</v>
      </c>
      <c r="E8" s="641"/>
      <c r="F8"/>
      <c r="G8"/>
      <c r="H8"/>
      <c r="I8"/>
      <c r="J8"/>
      <c r="K8"/>
    </row>
    <row r="9" spans="1:11" ht="22.5" customHeight="1">
      <c r="A9"/>
      <c r="B9" s="647"/>
      <c r="C9" s="127" t="s">
        <v>3066</v>
      </c>
      <c r="D9" s="641">
        <v>0</v>
      </c>
      <c r="E9" s="641"/>
      <c r="F9"/>
      <c r="G9"/>
      <c r="H9"/>
      <c r="I9"/>
      <c r="J9"/>
      <c r="K9"/>
    </row>
    <row r="10" spans="1:11" ht="22.5" customHeight="1">
      <c r="A10"/>
      <c r="B10" s="647"/>
      <c r="C10" s="127" t="s">
        <v>3067</v>
      </c>
      <c r="D10" s="650">
        <v>1</v>
      </c>
      <c r="E10" s="650"/>
      <c r="F10"/>
      <c r="G10"/>
      <c r="H10"/>
      <c r="I10"/>
      <c r="J10"/>
      <c r="K10"/>
    </row>
    <row r="11" spans="1:11" ht="22.5" customHeight="1">
      <c r="A11"/>
      <c r="B11" s="647"/>
      <c r="C11" s="127" t="s">
        <v>3068</v>
      </c>
      <c r="D11" s="656">
        <f>SUM(H3:H5)</f>
        <v>1500</v>
      </c>
      <c r="E11" s="641"/>
      <c r="F11"/>
      <c r="G11"/>
      <c r="H11"/>
      <c r="I11"/>
      <c r="J11"/>
      <c r="K11"/>
    </row>
    <row r="12" spans="1:11" ht="22.5" customHeight="1">
      <c r="A12"/>
      <c r="B12"/>
      <c r="C12"/>
      <c r="D12"/>
      <c r="E12"/>
      <c r="F12"/>
      <c r="G12"/>
      <c r="H12"/>
      <c r="I12"/>
      <c r="J12"/>
      <c r="K12"/>
    </row>
    <row r="13" spans="1:11" ht="22.5" customHeight="1">
      <c r="A13"/>
      <c r="B13"/>
      <c r="C13"/>
      <c r="D13"/>
      <c r="E13"/>
      <c r="F13"/>
      <c r="G13"/>
      <c r="H13"/>
      <c r="I13"/>
      <c r="J13"/>
      <c r="K13"/>
    </row>
    <row r="14" spans="1:11" ht="22.5" customHeight="1">
      <c r="A14"/>
      <c r="B14"/>
      <c r="C14"/>
      <c r="D14"/>
      <c r="E14"/>
      <c r="F14"/>
      <c r="G14"/>
      <c r="H14"/>
      <c r="I14"/>
      <c r="J14"/>
      <c r="K14"/>
    </row>
    <row r="15" spans="1:11" ht="22.5" customHeight="1">
      <c r="A15"/>
      <c r="B15"/>
      <c r="C15"/>
      <c r="D15"/>
      <c r="E15"/>
      <c r="F15"/>
      <c r="G15"/>
      <c r="H15"/>
      <c r="I15"/>
      <c r="J15"/>
      <c r="K15"/>
    </row>
    <row r="16" spans="1:11" ht="22.5" customHeight="1">
      <c r="A16"/>
      <c r="B16"/>
      <c r="C16"/>
      <c r="D16"/>
      <c r="E16"/>
      <c r="F16"/>
      <c r="G16"/>
      <c r="H16"/>
      <c r="I16"/>
      <c r="J16"/>
      <c r="K16"/>
    </row>
    <row r="17" spans="1:11" ht="22.5" customHeight="1">
      <c r="A17"/>
      <c r="B17"/>
      <c r="C17"/>
      <c r="D17"/>
      <c r="E17"/>
      <c r="F17"/>
      <c r="G17"/>
      <c r="H17"/>
      <c r="I17"/>
      <c r="J17"/>
      <c r="K17"/>
    </row>
    <row r="18" spans="1:11" ht="22.5" customHeight="1">
      <c r="A18"/>
      <c r="B18"/>
      <c r="C18"/>
      <c r="D18"/>
      <c r="E18"/>
      <c r="F18"/>
      <c r="G18"/>
      <c r="H18"/>
      <c r="I18"/>
      <c r="J18"/>
      <c r="K18"/>
    </row>
    <row r="19" spans="1:11" ht="22.5" customHeight="1">
      <c r="A19"/>
      <c r="B19"/>
      <c r="C19"/>
      <c r="D19"/>
      <c r="E19"/>
      <c r="F19"/>
      <c r="G19"/>
      <c r="H19"/>
      <c r="I19"/>
      <c r="J19"/>
      <c r="K19"/>
    </row>
    <row r="20" spans="1:11" ht="22.5" customHeight="1">
      <c r="A20"/>
      <c r="B20"/>
      <c r="C20"/>
      <c r="D20"/>
      <c r="E20"/>
      <c r="F20"/>
      <c r="G20"/>
      <c r="H20"/>
      <c r="I20"/>
      <c r="J20"/>
      <c r="K20"/>
    </row>
    <row r="21" spans="1:11" ht="22.5" customHeight="1">
      <c r="A21"/>
      <c r="B21"/>
      <c r="C21"/>
      <c r="D21"/>
      <c r="E21"/>
      <c r="F21"/>
      <c r="G21"/>
      <c r="H21"/>
      <c r="I21"/>
      <c r="J21"/>
      <c r="K21"/>
    </row>
    <row r="22" spans="1:11" ht="22.5" customHeight="1">
      <c r="A22"/>
      <c r="B22"/>
      <c r="C22"/>
      <c r="D22"/>
      <c r="E22"/>
      <c r="F22"/>
      <c r="G22"/>
      <c r="H22"/>
      <c r="I22"/>
      <c r="J22"/>
      <c r="K22"/>
    </row>
    <row r="23" spans="1:11" ht="22.5" customHeight="1">
      <c r="A23"/>
      <c r="B23"/>
      <c r="C23"/>
      <c r="D23"/>
      <c r="E23"/>
      <c r="F23"/>
      <c r="G23"/>
      <c r="H23"/>
      <c r="I23"/>
      <c r="J23"/>
      <c r="K23"/>
    </row>
    <row r="24" spans="1:11" ht="22.5" customHeight="1">
      <c r="A24"/>
      <c r="B24"/>
      <c r="C24"/>
      <c r="D24"/>
      <c r="E24"/>
      <c r="F24"/>
      <c r="G24"/>
      <c r="H24"/>
      <c r="I24"/>
      <c r="J24"/>
      <c r="K24"/>
    </row>
    <row r="25" spans="1:11" ht="22.5" customHeight="1">
      <c r="A25"/>
      <c r="B25"/>
      <c r="C25"/>
      <c r="D25"/>
      <c r="E25"/>
      <c r="F25"/>
      <c r="G25"/>
      <c r="H25"/>
      <c r="I25"/>
      <c r="J25"/>
      <c r="K25"/>
    </row>
    <row r="26" spans="1:11" ht="22.5" customHeight="1">
      <c r="A26"/>
      <c r="B26"/>
      <c r="C26"/>
      <c r="D26"/>
      <c r="E26"/>
      <c r="F26"/>
      <c r="G26"/>
      <c r="H26"/>
      <c r="I26"/>
      <c r="J26"/>
      <c r="K26"/>
    </row>
    <row r="27" spans="1:11" ht="22.5" customHeight="1">
      <c r="A27"/>
      <c r="B27"/>
      <c r="C27"/>
      <c r="D27"/>
      <c r="E27"/>
      <c r="F27"/>
      <c r="G27"/>
      <c r="H27"/>
      <c r="I27"/>
      <c r="J27"/>
      <c r="K27"/>
    </row>
    <row r="28" spans="1:11" ht="22.5" customHeight="1">
      <c r="A28"/>
      <c r="B28"/>
      <c r="C28"/>
      <c r="D28"/>
      <c r="E28"/>
      <c r="F28"/>
      <c r="G28"/>
      <c r="H28"/>
      <c r="I28"/>
      <c r="J28"/>
      <c r="K28"/>
    </row>
    <row r="29" spans="1:11" ht="22.5" customHeight="1">
      <c r="A29"/>
      <c r="B29"/>
      <c r="C29"/>
      <c r="D29"/>
      <c r="E29"/>
      <c r="F29"/>
      <c r="G29"/>
      <c r="H29"/>
      <c r="I29"/>
      <c r="J29"/>
      <c r="K29"/>
    </row>
    <row r="30" spans="1:11" ht="22.5" customHeight="1">
      <c r="A30"/>
      <c r="B30"/>
      <c r="C30"/>
      <c r="D30"/>
      <c r="E30"/>
      <c r="F30"/>
      <c r="G30"/>
      <c r="H30"/>
      <c r="I30"/>
      <c r="J30"/>
      <c r="K30"/>
    </row>
    <row r="31" spans="1:11" ht="22.5" customHeight="1">
      <c r="A31"/>
      <c r="B31"/>
      <c r="C31"/>
      <c r="D31"/>
      <c r="E31"/>
      <c r="F31"/>
      <c r="G31"/>
      <c r="H31"/>
      <c r="I31"/>
      <c r="J31"/>
      <c r="K31"/>
    </row>
    <row r="32" spans="1:11" ht="22.5" customHeight="1">
      <c r="A32"/>
      <c r="B32"/>
      <c r="C32"/>
      <c r="D32"/>
      <c r="E32"/>
      <c r="F32"/>
      <c r="G32"/>
      <c r="H32"/>
      <c r="I32"/>
      <c r="J32"/>
      <c r="K32"/>
    </row>
    <row r="33" spans="1:11" ht="22.5" customHeight="1">
      <c r="A33"/>
      <c r="B33"/>
      <c r="C33"/>
      <c r="D33"/>
      <c r="E33"/>
      <c r="F33"/>
      <c r="G33"/>
      <c r="H33"/>
      <c r="I33"/>
      <c r="J33"/>
      <c r="K33"/>
    </row>
    <row r="34" spans="1:11" ht="22.5" customHeight="1">
      <c r="A34"/>
      <c r="B34"/>
      <c r="C34"/>
      <c r="D34"/>
      <c r="E34"/>
      <c r="F34"/>
      <c r="G34"/>
      <c r="H34"/>
      <c r="I34"/>
      <c r="J34"/>
      <c r="K34"/>
    </row>
    <row r="35" spans="1:11" ht="22.5" customHeight="1">
      <c r="A35"/>
      <c r="B35"/>
      <c r="C35"/>
      <c r="D35"/>
      <c r="E35"/>
      <c r="F35"/>
      <c r="G35"/>
      <c r="H35"/>
      <c r="I35"/>
      <c r="J35"/>
      <c r="K35"/>
    </row>
    <row r="36" spans="1:11" ht="22.5" customHeight="1">
      <c r="A36"/>
      <c r="B36"/>
      <c r="C36"/>
      <c r="D36"/>
      <c r="E36"/>
      <c r="F36"/>
      <c r="G36"/>
      <c r="H36"/>
      <c r="I36"/>
      <c r="J36"/>
      <c r="K36"/>
    </row>
    <row r="37" spans="1:11" ht="22.5" customHeight="1">
      <c r="A37"/>
      <c r="B37"/>
      <c r="C37"/>
      <c r="D37"/>
      <c r="E37"/>
      <c r="F37"/>
      <c r="G37"/>
      <c r="H37"/>
      <c r="I37"/>
      <c r="J37"/>
      <c r="K37"/>
    </row>
    <row r="38" spans="1:11" ht="22.5" customHeight="1">
      <c r="A38"/>
      <c r="B38"/>
      <c r="C38"/>
      <c r="D38"/>
      <c r="E38"/>
      <c r="F38"/>
      <c r="G38"/>
      <c r="H38"/>
      <c r="I38"/>
      <c r="J38"/>
      <c r="K38"/>
    </row>
    <row r="39" spans="1:11" ht="22.5" customHeight="1">
      <c r="A39"/>
      <c r="B39"/>
      <c r="C39"/>
      <c r="D39"/>
      <c r="E39"/>
      <c r="F39"/>
      <c r="G39"/>
      <c r="H39"/>
      <c r="I39"/>
      <c r="J39"/>
      <c r="K39"/>
    </row>
    <row r="40" spans="1:11" ht="22.5" customHeight="1">
      <c r="A40"/>
      <c r="B40"/>
      <c r="C40"/>
      <c r="D40"/>
      <c r="E40"/>
      <c r="F40"/>
      <c r="G40"/>
      <c r="H40"/>
      <c r="I40"/>
      <c r="J40"/>
      <c r="K40"/>
    </row>
    <row r="41" spans="1:11" ht="22.5" customHeight="1">
      <c r="A41"/>
      <c r="B41"/>
      <c r="C41"/>
      <c r="D41"/>
      <c r="E41"/>
      <c r="F41"/>
      <c r="G41"/>
      <c r="H41"/>
      <c r="I41"/>
      <c r="J41"/>
      <c r="K41"/>
    </row>
    <row r="42" spans="1:11" ht="22.5" customHeight="1">
      <c r="A42"/>
      <c r="B42"/>
      <c r="C42"/>
      <c r="D42"/>
      <c r="E42"/>
      <c r="F42"/>
      <c r="G42"/>
      <c r="H42"/>
      <c r="I42"/>
      <c r="J42"/>
      <c r="K42"/>
    </row>
    <row r="43" spans="1:11" ht="22.5" customHeight="1">
      <c r="A43"/>
      <c r="B43"/>
      <c r="C43"/>
      <c r="D43"/>
      <c r="E43"/>
      <c r="F43"/>
      <c r="G43"/>
      <c r="H43"/>
      <c r="I43"/>
      <c r="J43"/>
      <c r="K43"/>
    </row>
    <row r="44" spans="1:11" ht="22.5" customHeight="1">
      <c r="A44"/>
      <c r="B44"/>
      <c r="C44"/>
      <c r="D44"/>
      <c r="E44"/>
      <c r="F44"/>
      <c r="G44"/>
      <c r="H44"/>
      <c r="I44"/>
      <c r="J44"/>
      <c r="K44"/>
    </row>
    <row r="45" spans="1:11" ht="22.5" customHeight="1">
      <c r="A45"/>
      <c r="B45"/>
      <c r="C45"/>
      <c r="D45"/>
      <c r="E45"/>
      <c r="F45"/>
      <c r="G45"/>
      <c r="H45"/>
      <c r="I45"/>
      <c r="J45"/>
      <c r="K45"/>
    </row>
    <row r="46" spans="1:11" ht="22.5" customHeight="1">
      <c r="A46"/>
      <c r="B46"/>
      <c r="C46"/>
      <c r="D46"/>
      <c r="E46"/>
      <c r="F46"/>
      <c r="G46"/>
      <c r="H46"/>
      <c r="I46"/>
      <c r="J46"/>
      <c r="K46"/>
    </row>
    <row r="47" spans="1:11" ht="22.5" customHeight="1">
      <c r="A47"/>
      <c r="B47"/>
      <c r="C47"/>
      <c r="D47"/>
      <c r="E47"/>
      <c r="F47"/>
      <c r="G47"/>
      <c r="H47"/>
      <c r="I47"/>
      <c r="J47"/>
      <c r="K47"/>
    </row>
    <row r="48" spans="1:11" ht="22.5" customHeight="1">
      <c r="A48"/>
      <c r="B48"/>
      <c r="C48"/>
      <c r="D48"/>
      <c r="E48"/>
      <c r="F48"/>
      <c r="G48"/>
      <c r="H48"/>
      <c r="I48"/>
      <c r="J48"/>
      <c r="K48"/>
    </row>
    <row r="49" spans="1:11" ht="22.5" customHeight="1">
      <c r="A49"/>
      <c r="B49"/>
      <c r="C49"/>
      <c r="D49"/>
      <c r="E49"/>
      <c r="F49"/>
      <c r="G49"/>
      <c r="H49"/>
      <c r="I49"/>
      <c r="J49"/>
      <c r="K49"/>
    </row>
    <row r="50" spans="1:11" ht="22.5" customHeight="1">
      <c r="A50"/>
      <c r="B50"/>
      <c r="C50"/>
      <c r="D50"/>
      <c r="E50"/>
      <c r="F50"/>
      <c r="G50"/>
      <c r="H50"/>
      <c r="I50"/>
      <c r="J50"/>
      <c r="K50"/>
    </row>
    <row r="51" spans="1:11" ht="22.5" customHeight="1">
      <c r="A51"/>
      <c r="B51"/>
      <c r="C51"/>
      <c r="D51"/>
      <c r="E51"/>
      <c r="F51"/>
      <c r="G51"/>
      <c r="H51"/>
      <c r="I51"/>
      <c r="J51"/>
      <c r="K51"/>
    </row>
    <row r="52" spans="1:11" ht="22.5" customHeight="1">
      <c r="A52"/>
      <c r="B52"/>
      <c r="C52"/>
      <c r="D52"/>
      <c r="E52"/>
      <c r="F52"/>
      <c r="G52"/>
      <c r="H52"/>
      <c r="I52"/>
      <c r="J52"/>
      <c r="K52"/>
    </row>
    <row r="53" spans="1:11" ht="22.5" customHeight="1">
      <c r="A53"/>
      <c r="B53"/>
      <c r="C53"/>
      <c r="D53"/>
      <c r="E53"/>
      <c r="F53"/>
      <c r="G53"/>
      <c r="H53"/>
      <c r="I53"/>
      <c r="J53"/>
      <c r="K53"/>
    </row>
    <row r="54" spans="1:11" ht="22.5" customHeight="1">
      <c r="A54"/>
      <c r="B54"/>
      <c r="C54"/>
      <c r="D54"/>
      <c r="E54"/>
      <c r="F54"/>
      <c r="G54"/>
      <c r="H54"/>
      <c r="I54"/>
      <c r="J54"/>
      <c r="K54"/>
    </row>
    <row r="55" spans="1:11" ht="22.5" customHeight="1">
      <c r="A55"/>
      <c r="B55"/>
      <c r="C55"/>
      <c r="D55"/>
      <c r="E55"/>
      <c r="F55"/>
      <c r="G55"/>
      <c r="H55"/>
      <c r="I55"/>
      <c r="J55"/>
      <c r="K55"/>
    </row>
    <row r="56" spans="1:11" ht="22.5" customHeight="1">
      <c r="A56"/>
      <c r="B56"/>
      <c r="C56"/>
      <c r="D56"/>
      <c r="E56"/>
      <c r="F56"/>
      <c r="G56"/>
      <c r="H56"/>
      <c r="I56"/>
      <c r="J56"/>
      <c r="K56"/>
    </row>
    <row r="57" spans="1:11" ht="22.5" customHeight="1">
      <c r="A57"/>
      <c r="B57"/>
      <c r="C57"/>
      <c r="D57"/>
      <c r="E57"/>
      <c r="F57"/>
      <c r="G57"/>
      <c r="H57"/>
      <c r="I57"/>
      <c r="J57"/>
      <c r="K57"/>
    </row>
    <row r="58" spans="1:11" ht="22.5" customHeight="1">
      <c r="A58"/>
      <c r="B58"/>
      <c r="C58"/>
      <c r="D58"/>
      <c r="E58"/>
      <c r="F58"/>
      <c r="G58"/>
      <c r="H58"/>
      <c r="I58"/>
      <c r="J58"/>
      <c r="K58"/>
    </row>
    <row r="59" spans="1:11" ht="22.5" customHeight="1">
      <c r="A59"/>
      <c r="B59"/>
      <c r="C59"/>
      <c r="D59"/>
      <c r="E59"/>
      <c r="F59"/>
      <c r="G59"/>
      <c r="H59"/>
      <c r="I59"/>
      <c r="J59"/>
      <c r="K59"/>
    </row>
    <row r="60" spans="1:11" ht="22.5" customHeight="1">
      <c r="A60"/>
      <c r="B60"/>
      <c r="C60"/>
      <c r="D60"/>
      <c r="E60"/>
      <c r="F60"/>
      <c r="G60"/>
      <c r="H60"/>
      <c r="I60"/>
      <c r="J60"/>
      <c r="K60"/>
    </row>
    <row r="61" spans="1:11" ht="22.5" customHeight="1">
      <c r="A61"/>
      <c r="B61"/>
      <c r="C61"/>
      <c r="D61"/>
      <c r="E61"/>
      <c r="F61"/>
      <c r="G61"/>
      <c r="H61"/>
      <c r="I61"/>
      <c r="J61"/>
      <c r="K61"/>
    </row>
    <row r="62" spans="1:11" ht="22.5" customHeight="1">
      <c r="A62"/>
      <c r="B62"/>
      <c r="C62"/>
      <c r="D62"/>
      <c r="E62"/>
      <c r="F62"/>
      <c r="G62"/>
      <c r="H62"/>
      <c r="I62"/>
      <c r="J62"/>
      <c r="K62"/>
    </row>
    <row r="63" spans="1:11" ht="22.5" customHeight="1">
      <c r="A63"/>
      <c r="B63"/>
      <c r="C63"/>
      <c r="D63"/>
      <c r="E63"/>
      <c r="F63"/>
      <c r="G63"/>
      <c r="H63"/>
      <c r="I63"/>
      <c r="J63"/>
      <c r="K63"/>
    </row>
    <row r="64" spans="1:11" ht="22.5" customHeight="1">
      <c r="A64"/>
      <c r="B64"/>
      <c r="C64"/>
      <c r="D64"/>
      <c r="E64"/>
      <c r="F64"/>
      <c r="G64"/>
      <c r="H64"/>
      <c r="I64"/>
      <c r="J64"/>
      <c r="K64"/>
    </row>
    <row r="65" spans="1:11" ht="22.5" customHeight="1">
      <c r="A65"/>
      <c r="B65"/>
      <c r="C65"/>
      <c r="D65"/>
      <c r="E65"/>
      <c r="F65"/>
      <c r="G65"/>
      <c r="H65"/>
      <c r="I65"/>
      <c r="J65"/>
      <c r="K65"/>
    </row>
    <row r="66" spans="1:11" ht="22.5" customHeight="1">
      <c r="A66"/>
      <c r="B66"/>
      <c r="C66"/>
      <c r="D66"/>
      <c r="E66"/>
      <c r="F66"/>
      <c r="G66"/>
      <c r="H66"/>
      <c r="I66"/>
      <c r="J66"/>
      <c r="K66"/>
    </row>
    <row r="67" spans="1:11" ht="22.5" customHeight="1">
      <c r="A67"/>
      <c r="B67"/>
      <c r="C67"/>
      <c r="D67"/>
      <c r="E67"/>
      <c r="F67"/>
      <c r="G67"/>
      <c r="H67"/>
      <c r="I67"/>
      <c r="J67"/>
      <c r="K67"/>
    </row>
    <row r="68" spans="1:11" ht="22.5" customHeight="1">
      <c r="A68"/>
      <c r="B68"/>
      <c r="C68"/>
      <c r="D68"/>
      <c r="E68"/>
      <c r="F68"/>
      <c r="G68"/>
      <c r="H68"/>
      <c r="I68"/>
      <c r="J68"/>
      <c r="K68"/>
    </row>
    <row r="69" spans="1:11" ht="22.5" customHeight="1">
      <c r="A69"/>
      <c r="B69"/>
      <c r="C69"/>
      <c r="D69"/>
      <c r="E69"/>
      <c r="F69"/>
      <c r="G69"/>
      <c r="H69"/>
      <c r="I69"/>
      <c r="J69"/>
      <c r="K69"/>
    </row>
    <row r="70" spans="1:11" ht="22.5" customHeight="1">
      <c r="A70"/>
      <c r="B70"/>
      <c r="C70"/>
      <c r="D70"/>
      <c r="E70"/>
      <c r="F70"/>
      <c r="G70"/>
      <c r="H70"/>
      <c r="I70"/>
      <c r="J70"/>
      <c r="K70"/>
    </row>
    <row r="71" spans="1:11" ht="22.5" customHeight="1">
      <c r="A71"/>
      <c r="B71"/>
      <c r="C71"/>
      <c r="D71"/>
      <c r="E71"/>
      <c r="F71"/>
      <c r="G71"/>
      <c r="H71"/>
      <c r="I71"/>
      <c r="J71"/>
      <c r="K71"/>
    </row>
    <row r="72" spans="1:11" ht="22.5" customHeight="1">
      <c r="A72"/>
      <c r="B72"/>
      <c r="C72"/>
      <c r="D72"/>
      <c r="E72"/>
      <c r="F72"/>
      <c r="G72"/>
      <c r="H72"/>
      <c r="I72"/>
      <c r="J72"/>
      <c r="K72"/>
    </row>
    <row r="73" spans="1:11" ht="22.5" customHeight="1">
      <c r="A73"/>
      <c r="B73"/>
      <c r="C73"/>
      <c r="D73"/>
      <c r="E73"/>
      <c r="F73"/>
      <c r="G73"/>
      <c r="H73"/>
      <c r="I73"/>
      <c r="J73"/>
      <c r="K73"/>
    </row>
    <row r="74" spans="1:11" ht="22.5" customHeight="1">
      <c r="A74"/>
      <c r="B74"/>
      <c r="C74"/>
      <c r="D74"/>
      <c r="E74"/>
      <c r="F74"/>
      <c r="G74"/>
      <c r="H74"/>
      <c r="I74"/>
      <c r="J74"/>
      <c r="K74"/>
    </row>
    <row r="75" spans="1:11" ht="22.5" customHeight="1">
      <c r="A75"/>
      <c r="B75"/>
      <c r="C75"/>
      <c r="D75"/>
      <c r="E75"/>
      <c r="F75"/>
      <c r="G75"/>
      <c r="H75"/>
      <c r="I75"/>
      <c r="J75"/>
      <c r="K75"/>
    </row>
    <row r="76" spans="1:11" ht="22.5" customHeight="1">
      <c r="A76"/>
      <c r="B76"/>
      <c r="C76"/>
      <c r="D76"/>
      <c r="E76"/>
      <c r="F76"/>
      <c r="G76"/>
      <c r="H76"/>
      <c r="I76"/>
      <c r="J76"/>
      <c r="K76"/>
    </row>
    <row r="77" spans="1:11" ht="22.5" customHeight="1">
      <c r="A77"/>
      <c r="B77"/>
      <c r="C77"/>
      <c r="D77"/>
      <c r="E77"/>
      <c r="F77"/>
      <c r="G77"/>
      <c r="H77"/>
      <c r="I77"/>
      <c r="J77"/>
      <c r="K77"/>
    </row>
    <row r="78" spans="1:11" ht="22.5" customHeight="1">
      <c r="A78"/>
      <c r="B78"/>
      <c r="C78"/>
      <c r="D78"/>
      <c r="E78"/>
      <c r="F78"/>
      <c r="G78"/>
      <c r="H78"/>
      <c r="I78"/>
      <c r="J78"/>
      <c r="K78"/>
    </row>
    <row r="79" spans="1:11" ht="22.5" customHeight="1">
      <c r="A79"/>
      <c r="B79"/>
      <c r="C79"/>
      <c r="D79"/>
      <c r="E79"/>
      <c r="F79"/>
      <c r="G79"/>
      <c r="H79"/>
      <c r="I79"/>
      <c r="J79"/>
      <c r="K79"/>
    </row>
    <row r="80" spans="1:11" ht="22.5" customHeight="1">
      <c r="A80"/>
      <c r="B80"/>
      <c r="C80"/>
      <c r="D80"/>
      <c r="E80"/>
      <c r="F80"/>
      <c r="G80"/>
      <c r="H80"/>
      <c r="I80"/>
      <c r="J80"/>
      <c r="K80"/>
    </row>
    <row r="81" spans="1:11" ht="22.5" customHeight="1">
      <c r="A81"/>
      <c r="B81"/>
      <c r="C81"/>
      <c r="D81"/>
      <c r="E81"/>
      <c r="F81"/>
      <c r="G81"/>
      <c r="H81"/>
      <c r="I81"/>
      <c r="J81"/>
      <c r="K81"/>
    </row>
    <row r="82" spans="1:11" ht="22.5" customHeight="1">
      <c r="A82"/>
      <c r="B82"/>
      <c r="C82"/>
      <c r="D82"/>
      <c r="E82"/>
      <c r="F82"/>
      <c r="G82"/>
      <c r="H82"/>
      <c r="I82"/>
      <c r="J82"/>
      <c r="K82"/>
    </row>
    <row r="83" spans="1:11" ht="22.5" customHeight="1">
      <c r="A83"/>
      <c r="B83"/>
      <c r="C83"/>
      <c r="D83"/>
      <c r="E83"/>
      <c r="F83"/>
      <c r="G83"/>
      <c r="H83"/>
      <c r="I83"/>
      <c r="J83"/>
      <c r="K83"/>
    </row>
    <row r="84" spans="1:11" ht="22.5" customHeight="1">
      <c r="A84"/>
      <c r="B84"/>
      <c r="C84"/>
      <c r="D84"/>
      <c r="E84"/>
      <c r="F84"/>
      <c r="G84"/>
      <c r="H84"/>
      <c r="I84"/>
      <c r="J84"/>
      <c r="K84"/>
    </row>
    <row r="85" spans="1:11" ht="22.5" customHeight="1">
      <c r="A85"/>
      <c r="B85"/>
      <c r="C85"/>
      <c r="D85"/>
      <c r="E85"/>
      <c r="F85"/>
      <c r="G85"/>
      <c r="H85"/>
      <c r="I85"/>
      <c r="J85"/>
      <c r="K85"/>
    </row>
    <row r="86" spans="1:11" ht="22.5" customHeight="1">
      <c r="A86"/>
      <c r="B86"/>
      <c r="C86"/>
      <c r="D86"/>
      <c r="E86"/>
      <c r="F86"/>
      <c r="G86"/>
      <c r="H86"/>
      <c r="I86"/>
      <c r="J86"/>
      <c r="K86"/>
    </row>
    <row r="87" spans="1:11" ht="22.5" customHeight="1">
      <c r="A87"/>
      <c r="B87"/>
      <c r="C87"/>
      <c r="D87"/>
      <c r="E87"/>
      <c r="F87"/>
      <c r="G87"/>
      <c r="H87"/>
      <c r="I87"/>
      <c r="J87"/>
      <c r="K87"/>
    </row>
    <row r="88" spans="1:11" ht="22.5" customHeight="1">
      <c r="A88"/>
      <c r="B88"/>
      <c r="C88"/>
      <c r="D88"/>
      <c r="E88"/>
      <c r="F88"/>
      <c r="G88"/>
      <c r="H88"/>
      <c r="I88"/>
      <c r="J88"/>
      <c r="K88"/>
    </row>
    <row r="89" spans="1:11" ht="22.5" customHeight="1">
      <c r="A89"/>
      <c r="B89"/>
      <c r="C89"/>
      <c r="D89"/>
      <c r="E89"/>
      <c r="F89"/>
      <c r="G89"/>
      <c r="H89"/>
      <c r="I89"/>
      <c r="J89"/>
      <c r="K89"/>
    </row>
    <row r="90" spans="1:11" ht="22.5" customHeight="1">
      <c r="A90"/>
      <c r="B90"/>
      <c r="C90"/>
      <c r="D90"/>
      <c r="E90"/>
      <c r="F90"/>
      <c r="G90"/>
      <c r="H90"/>
      <c r="I90"/>
      <c r="J90"/>
      <c r="K90"/>
    </row>
    <row r="91" spans="1:11" ht="22.5" customHeight="1">
      <c r="A91"/>
      <c r="B91"/>
      <c r="C91"/>
      <c r="D91"/>
      <c r="E91"/>
      <c r="F91"/>
      <c r="G91"/>
      <c r="H91"/>
      <c r="I91"/>
      <c r="J91"/>
      <c r="K91"/>
    </row>
    <row r="92" spans="1:11" ht="22.5" customHeight="1">
      <c r="A92"/>
      <c r="B92"/>
      <c r="C92"/>
      <c r="D92"/>
      <c r="E92"/>
      <c r="F92"/>
      <c r="G92"/>
      <c r="H92"/>
      <c r="I92"/>
      <c r="J92"/>
      <c r="K92"/>
    </row>
    <row r="93" spans="1:11" ht="22.5" customHeight="1">
      <c r="A93"/>
      <c r="B93"/>
      <c r="C93"/>
      <c r="D93"/>
      <c r="E93"/>
      <c r="F93"/>
      <c r="G93"/>
      <c r="H93"/>
      <c r="I93"/>
      <c r="J93"/>
      <c r="K93"/>
    </row>
    <row r="94" spans="1:11" ht="22.5" customHeight="1">
      <c r="A94"/>
      <c r="B94"/>
      <c r="C94"/>
      <c r="D94"/>
      <c r="E94"/>
      <c r="F94"/>
      <c r="G94"/>
      <c r="H94"/>
      <c r="I94"/>
      <c r="J94"/>
      <c r="K94"/>
    </row>
    <row r="95" spans="1:11" ht="22.5" customHeight="1">
      <c r="A95"/>
      <c r="B95"/>
      <c r="C95"/>
      <c r="D95"/>
      <c r="E95"/>
      <c r="F95"/>
      <c r="G95"/>
      <c r="H95"/>
      <c r="I95"/>
      <c r="J95"/>
      <c r="K95"/>
    </row>
    <row r="96" spans="1:11" ht="22.5" customHeight="1">
      <c r="A96"/>
      <c r="B96"/>
      <c r="C96"/>
      <c r="D96"/>
      <c r="E96"/>
      <c r="F96"/>
      <c r="G96"/>
      <c r="H96"/>
      <c r="I96"/>
      <c r="J96"/>
      <c r="K96"/>
    </row>
    <row r="97" spans="1:11" ht="22.5" customHeight="1">
      <c r="A97"/>
      <c r="B97"/>
      <c r="C97"/>
      <c r="D97"/>
      <c r="E97"/>
      <c r="F97"/>
      <c r="G97"/>
      <c r="H97"/>
      <c r="I97"/>
      <c r="J97"/>
      <c r="K97"/>
    </row>
    <row r="98" spans="1:11" ht="22.5" customHeight="1">
      <c r="A98"/>
      <c r="B98"/>
      <c r="C98"/>
      <c r="D98"/>
      <c r="E98"/>
      <c r="F98"/>
      <c r="G98"/>
      <c r="H98"/>
      <c r="I98"/>
      <c r="J98"/>
      <c r="K98"/>
    </row>
    <row r="99" spans="1:11" ht="22.5" customHeight="1">
      <c r="A99"/>
      <c r="B99"/>
      <c r="C99"/>
      <c r="D99"/>
      <c r="E99"/>
      <c r="F99"/>
      <c r="G99"/>
      <c r="H99"/>
      <c r="I99"/>
      <c r="J99"/>
      <c r="K99"/>
    </row>
    <row r="100" spans="1:11" ht="22.5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22.5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22.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22.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22.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22.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22.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22.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22.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22.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22.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22.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22.5" customHeight="1">
      <c r="A112"/>
      <c r="B112"/>
      <c r="C112"/>
      <c r="D112"/>
      <c r="E112"/>
      <c r="F112"/>
      <c r="G112"/>
      <c r="H112"/>
      <c r="I112"/>
      <c r="J112"/>
      <c r="K112"/>
    </row>
    <row r="113" spans="1:11" ht="22.5" customHeight="1">
      <c r="A113"/>
      <c r="B113"/>
      <c r="C113"/>
      <c r="D113"/>
      <c r="E113"/>
      <c r="F113"/>
      <c r="G113"/>
      <c r="H113"/>
      <c r="I113"/>
      <c r="J113"/>
      <c r="K113"/>
    </row>
    <row r="114" spans="1:11" ht="22.5" customHeight="1">
      <c r="A114"/>
      <c r="B114"/>
      <c r="C114"/>
      <c r="D114"/>
      <c r="E114"/>
      <c r="F114"/>
      <c r="G114"/>
      <c r="H114"/>
      <c r="I114"/>
      <c r="J114"/>
      <c r="K114"/>
    </row>
    <row r="115" spans="1:11" ht="22.5" customHeight="1">
      <c r="A115"/>
      <c r="B115"/>
      <c r="C115"/>
      <c r="D115"/>
      <c r="E115"/>
      <c r="F115"/>
      <c r="G115"/>
      <c r="H115"/>
      <c r="I115"/>
      <c r="J115"/>
      <c r="K115"/>
    </row>
    <row r="116" spans="1:11" ht="22.5" customHeight="1">
      <c r="A116"/>
      <c r="B116"/>
      <c r="C116"/>
      <c r="D116"/>
      <c r="E116"/>
      <c r="F116"/>
      <c r="G116"/>
      <c r="H116"/>
      <c r="I116"/>
      <c r="J116"/>
      <c r="K116"/>
    </row>
    <row r="117" spans="1:11" ht="22.5" customHeight="1">
      <c r="A117"/>
      <c r="B117"/>
      <c r="C117"/>
      <c r="D117"/>
      <c r="E117"/>
      <c r="F117"/>
      <c r="G117"/>
      <c r="H117"/>
      <c r="I117"/>
      <c r="J117"/>
      <c r="K117"/>
    </row>
    <row r="118" spans="1:11" ht="22.5" customHeight="1">
      <c r="A118"/>
      <c r="B118"/>
      <c r="C118"/>
      <c r="D118"/>
      <c r="E118"/>
      <c r="F118"/>
      <c r="G118"/>
      <c r="H118"/>
      <c r="I118"/>
      <c r="J118"/>
      <c r="K118"/>
    </row>
    <row r="119" spans="1:11" ht="22.5" customHeight="1">
      <c r="A119"/>
      <c r="B119"/>
      <c r="C119"/>
      <c r="D119"/>
      <c r="E119"/>
      <c r="F119"/>
      <c r="G119"/>
      <c r="H119"/>
      <c r="I119"/>
      <c r="J119"/>
      <c r="K119"/>
    </row>
    <row r="120" spans="1:11" ht="22.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ht="22.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ht="22.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ht="22.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ht="22.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ht="22.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ht="22.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ht="22.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ht="22.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2.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2.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 ht="22.5" customHeight="1">
      <c r="A131"/>
      <c r="B131"/>
      <c r="C131"/>
      <c r="D131"/>
      <c r="E131"/>
      <c r="F131"/>
      <c r="G131"/>
      <c r="H131"/>
      <c r="I131"/>
      <c r="J131"/>
      <c r="K131"/>
    </row>
    <row r="132" spans="1:11" ht="22.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2.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2.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2.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 ht="22.5" customHeight="1">
      <c r="A136"/>
      <c r="B136"/>
      <c r="C136"/>
      <c r="D136"/>
      <c r="E136"/>
      <c r="F136"/>
      <c r="G136"/>
      <c r="H136"/>
      <c r="I136"/>
      <c r="J136"/>
      <c r="K136"/>
    </row>
    <row r="137" spans="1:11" ht="22.5" customHeight="1">
      <c r="A137"/>
      <c r="B137"/>
      <c r="C137"/>
      <c r="D137"/>
      <c r="E137"/>
      <c r="F137"/>
      <c r="G137"/>
      <c r="H137"/>
      <c r="I137"/>
      <c r="J137"/>
      <c r="K137"/>
    </row>
    <row r="138" spans="1:11" ht="22.5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2.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2.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2.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ht="22.5" customHeight="1">
      <c r="A142"/>
      <c r="B142"/>
      <c r="C142"/>
      <c r="D142"/>
      <c r="E142"/>
      <c r="F142"/>
      <c r="G142"/>
      <c r="H142"/>
      <c r="I142"/>
      <c r="J142"/>
      <c r="K142"/>
    </row>
    <row r="143" spans="1:11" ht="22.5" customHeight="1">
      <c r="A143"/>
      <c r="B143"/>
      <c r="C143"/>
      <c r="D143"/>
      <c r="E143"/>
      <c r="F143"/>
      <c r="G143"/>
      <c r="H143"/>
      <c r="I143"/>
      <c r="J143"/>
      <c r="K143"/>
    </row>
    <row r="144" spans="1:11" ht="22.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2.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2.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2.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2.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 ht="22.5" customHeight="1">
      <c r="A149"/>
      <c r="B149"/>
      <c r="C149"/>
      <c r="D149"/>
      <c r="E149"/>
      <c r="F149"/>
      <c r="G149"/>
      <c r="H149"/>
      <c r="I149"/>
      <c r="J149"/>
      <c r="K149"/>
    </row>
    <row r="150" spans="1:11" ht="22.5" customHeight="1">
      <c r="A150"/>
      <c r="B150"/>
      <c r="C150"/>
      <c r="D150"/>
      <c r="E150"/>
      <c r="F150"/>
      <c r="G150"/>
      <c r="H150"/>
      <c r="I150"/>
      <c r="J150"/>
      <c r="K150"/>
    </row>
    <row r="151" spans="1:11" ht="22.5" customHeight="1">
      <c r="A151"/>
      <c r="B151"/>
      <c r="C151"/>
      <c r="D151"/>
      <c r="E151"/>
      <c r="F151"/>
      <c r="G151"/>
      <c r="H151"/>
      <c r="I151"/>
      <c r="J151"/>
      <c r="K151"/>
    </row>
    <row r="152" spans="1:11" ht="22.5" customHeight="1">
      <c r="A152"/>
      <c r="B152"/>
      <c r="C152"/>
      <c r="D152"/>
      <c r="E152"/>
      <c r="F152"/>
      <c r="G152"/>
      <c r="H152"/>
      <c r="I152"/>
      <c r="J152"/>
      <c r="K152"/>
    </row>
    <row r="153" spans="1:11" ht="22.5" customHeight="1">
      <c r="A153"/>
      <c r="B153"/>
      <c r="C153"/>
      <c r="D153"/>
      <c r="E153"/>
      <c r="F153"/>
      <c r="G153"/>
      <c r="H153"/>
      <c r="I153"/>
      <c r="J153"/>
      <c r="K153"/>
    </row>
    <row r="154" spans="1:11" ht="22.5" customHeight="1">
      <c r="A154"/>
      <c r="B154"/>
      <c r="C154"/>
      <c r="D154"/>
      <c r="E154"/>
      <c r="F154"/>
      <c r="G154"/>
      <c r="H154"/>
      <c r="I154"/>
      <c r="J154"/>
      <c r="K154"/>
    </row>
    <row r="155" spans="1:11" ht="22.5" customHeight="1">
      <c r="A155"/>
      <c r="B155"/>
      <c r="C155"/>
      <c r="D155"/>
      <c r="E155"/>
      <c r="F155"/>
      <c r="G155"/>
      <c r="H155"/>
      <c r="I155"/>
      <c r="J155"/>
      <c r="K155"/>
    </row>
    <row r="156" spans="1:11" ht="22.5" customHeight="1">
      <c r="A156"/>
      <c r="B156"/>
      <c r="C156"/>
      <c r="D156"/>
      <c r="E156"/>
      <c r="F156"/>
      <c r="G156"/>
      <c r="H156"/>
      <c r="I156"/>
      <c r="J156"/>
      <c r="K156"/>
    </row>
    <row r="157" spans="1:11" ht="22.5" customHeight="1">
      <c r="A157"/>
      <c r="B157"/>
      <c r="C157"/>
      <c r="D157"/>
      <c r="E157"/>
      <c r="F157"/>
      <c r="G157"/>
      <c r="H157"/>
      <c r="I157"/>
      <c r="J157"/>
      <c r="K157"/>
    </row>
    <row r="158" spans="1:11" ht="22.5" customHeight="1">
      <c r="A158"/>
      <c r="B158"/>
      <c r="C158"/>
      <c r="D158"/>
      <c r="E158"/>
      <c r="F158"/>
      <c r="G158"/>
      <c r="H158"/>
      <c r="I158"/>
      <c r="J158"/>
      <c r="K158"/>
    </row>
    <row r="159" spans="1:11" ht="22.5" customHeight="1">
      <c r="A159"/>
      <c r="B159"/>
      <c r="C159"/>
      <c r="D159"/>
      <c r="E159"/>
      <c r="F159"/>
      <c r="G159"/>
      <c r="H159"/>
      <c r="I159"/>
      <c r="J159"/>
      <c r="K159"/>
    </row>
    <row r="160" spans="1:11" ht="22.5" customHeight="1">
      <c r="A160"/>
      <c r="B160"/>
      <c r="C160"/>
      <c r="D160"/>
      <c r="E160"/>
      <c r="F160"/>
      <c r="G160"/>
      <c r="H160"/>
      <c r="I160"/>
      <c r="J160"/>
      <c r="K160"/>
    </row>
    <row r="161" spans="1:11" ht="22.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ht="22.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ht="22.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 ht="22.5" customHeight="1">
      <c r="A164"/>
      <c r="B164"/>
      <c r="C164"/>
      <c r="D164"/>
      <c r="E164"/>
      <c r="F164"/>
      <c r="G164"/>
      <c r="H164"/>
      <c r="I164"/>
      <c r="J164"/>
      <c r="K164"/>
    </row>
    <row r="165" spans="1:11" ht="22.5" customHeight="1">
      <c r="A165"/>
      <c r="B165"/>
      <c r="C165"/>
      <c r="D165"/>
      <c r="E165"/>
      <c r="F165"/>
      <c r="G165"/>
      <c r="H165"/>
      <c r="I165"/>
      <c r="J165"/>
      <c r="K165"/>
    </row>
    <row r="166" spans="1:11" ht="22.5" customHeight="1">
      <c r="A166"/>
      <c r="B166"/>
      <c r="C166"/>
      <c r="D166"/>
      <c r="E166"/>
      <c r="F166"/>
      <c r="G166"/>
      <c r="H166"/>
      <c r="I166"/>
      <c r="J166"/>
      <c r="K166"/>
    </row>
    <row r="167" spans="1:11" ht="22.5" customHeight="1">
      <c r="A167"/>
      <c r="B167"/>
      <c r="C167"/>
      <c r="D167"/>
      <c r="E167"/>
      <c r="F167"/>
      <c r="G167"/>
      <c r="H167"/>
      <c r="I167"/>
      <c r="J167"/>
      <c r="K167"/>
    </row>
    <row r="168" spans="1:11" ht="22.5" customHeight="1">
      <c r="A168"/>
      <c r="B168"/>
      <c r="C168"/>
      <c r="D168"/>
      <c r="E168"/>
      <c r="F168"/>
      <c r="G168"/>
      <c r="H168"/>
      <c r="I168"/>
      <c r="J168"/>
      <c r="K168"/>
    </row>
    <row r="169" spans="1:11" ht="22.5" customHeight="1">
      <c r="A169"/>
      <c r="B169"/>
      <c r="C169"/>
      <c r="D169"/>
      <c r="E169"/>
      <c r="F169"/>
      <c r="G169"/>
      <c r="H169"/>
      <c r="I169"/>
      <c r="J169"/>
      <c r="K169"/>
    </row>
    <row r="170" spans="1:11" ht="22.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 ht="22.5" customHeight="1">
      <c r="A171"/>
      <c r="B171"/>
      <c r="C171"/>
      <c r="D171"/>
      <c r="E171"/>
      <c r="F171"/>
      <c r="G171"/>
      <c r="H171"/>
      <c r="I171"/>
      <c r="J171"/>
      <c r="K171"/>
    </row>
    <row r="172" spans="1:11" ht="22.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 ht="22.5" customHeight="1">
      <c r="A173"/>
      <c r="B173"/>
      <c r="C173"/>
      <c r="D173"/>
      <c r="E173"/>
      <c r="F173"/>
      <c r="G173"/>
      <c r="H173"/>
      <c r="I173"/>
      <c r="J173"/>
      <c r="K173"/>
    </row>
    <row r="174" spans="1:11" ht="22.5" customHeight="1">
      <c r="A174"/>
      <c r="B174"/>
      <c r="C174"/>
      <c r="D174"/>
      <c r="E174"/>
      <c r="F174"/>
      <c r="G174"/>
      <c r="H174"/>
      <c r="I174"/>
      <c r="J174"/>
      <c r="K174"/>
    </row>
    <row r="175" spans="1:11" ht="22.5" customHeight="1">
      <c r="A175"/>
      <c r="B175"/>
      <c r="C175"/>
      <c r="D175"/>
      <c r="E175"/>
      <c r="F175"/>
      <c r="G175"/>
      <c r="H175"/>
      <c r="I175"/>
      <c r="J175"/>
      <c r="K175"/>
    </row>
    <row r="176" spans="1:11" ht="22.5" customHeight="1">
      <c r="A176"/>
      <c r="B176"/>
      <c r="C176"/>
      <c r="D176"/>
      <c r="E176"/>
      <c r="F176"/>
      <c r="G176"/>
      <c r="H176"/>
      <c r="I176"/>
      <c r="J176"/>
      <c r="K176"/>
    </row>
    <row r="177" spans="1:11" ht="22.5" customHeight="1">
      <c r="A177"/>
      <c r="B177"/>
      <c r="C177"/>
      <c r="D177"/>
      <c r="E177"/>
      <c r="F177"/>
      <c r="G177"/>
      <c r="H177"/>
      <c r="I177"/>
      <c r="J177"/>
      <c r="K177"/>
    </row>
    <row r="178" spans="1:11" ht="22.5" customHeight="1">
      <c r="A178"/>
      <c r="B178"/>
      <c r="C178"/>
      <c r="D178"/>
      <c r="E178"/>
      <c r="F178"/>
      <c r="G178"/>
      <c r="H178"/>
      <c r="I178"/>
      <c r="J178"/>
      <c r="K178"/>
    </row>
    <row r="179" spans="1:11" ht="22.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 ht="22.5" customHeight="1">
      <c r="A180"/>
      <c r="B180"/>
      <c r="C180"/>
      <c r="D180"/>
      <c r="E180"/>
      <c r="F180"/>
      <c r="G180"/>
      <c r="H180"/>
      <c r="I180"/>
      <c r="J180"/>
      <c r="K180"/>
    </row>
    <row r="181" spans="1:11" ht="22.5" customHeight="1">
      <c r="A181"/>
      <c r="B181"/>
      <c r="C181"/>
      <c r="D181"/>
      <c r="E181"/>
      <c r="F181"/>
      <c r="G181"/>
      <c r="H181"/>
      <c r="I181"/>
      <c r="J181"/>
      <c r="K181"/>
    </row>
    <row r="182" spans="1:11" ht="22.5" customHeight="1">
      <c r="A182"/>
      <c r="B182"/>
      <c r="C182"/>
      <c r="D182"/>
      <c r="E182"/>
      <c r="F182"/>
      <c r="G182"/>
      <c r="H182"/>
      <c r="I182"/>
      <c r="J182"/>
      <c r="K182"/>
    </row>
    <row r="183" spans="1:11" ht="22.5" customHeight="1">
      <c r="A183"/>
      <c r="B183"/>
      <c r="C183"/>
      <c r="D183"/>
      <c r="E183"/>
      <c r="F183"/>
      <c r="G183"/>
      <c r="H183"/>
      <c r="I183"/>
      <c r="J183"/>
      <c r="K183"/>
    </row>
    <row r="184" spans="1:11" ht="22.5" customHeight="1">
      <c r="A184"/>
      <c r="B184"/>
      <c r="C184"/>
      <c r="D184"/>
      <c r="E184"/>
      <c r="F184"/>
      <c r="G184"/>
      <c r="H184"/>
      <c r="I184"/>
      <c r="J184"/>
      <c r="K184"/>
    </row>
    <row r="185" spans="1:11" ht="22.5" customHeight="1">
      <c r="A185"/>
      <c r="B185"/>
      <c r="C185"/>
      <c r="D185"/>
      <c r="E185"/>
      <c r="F185"/>
      <c r="G185"/>
      <c r="H185"/>
      <c r="I185"/>
      <c r="J185"/>
      <c r="K185"/>
    </row>
    <row r="186" spans="1:11" ht="22.5" customHeight="1">
      <c r="A186"/>
      <c r="B186"/>
      <c r="C186"/>
      <c r="D186"/>
      <c r="E186"/>
      <c r="F186"/>
      <c r="G186"/>
      <c r="H186"/>
      <c r="I186"/>
      <c r="J186"/>
      <c r="K186"/>
    </row>
    <row r="187" spans="1:11" ht="22.5" customHeight="1">
      <c r="A187"/>
      <c r="B187"/>
      <c r="C187"/>
      <c r="D187"/>
      <c r="E187"/>
      <c r="F187"/>
      <c r="G187"/>
      <c r="H187"/>
      <c r="I187"/>
      <c r="J187"/>
      <c r="K187"/>
    </row>
    <row r="188" spans="1:11" ht="22.5" customHeight="1">
      <c r="A188"/>
      <c r="B188"/>
      <c r="C188"/>
      <c r="D188"/>
      <c r="E188"/>
      <c r="F188"/>
      <c r="G188"/>
      <c r="H188"/>
      <c r="I188"/>
      <c r="J188"/>
      <c r="K188"/>
    </row>
    <row r="189" spans="1:11" ht="22.5" customHeight="1">
      <c r="A189"/>
      <c r="B189"/>
      <c r="C189"/>
      <c r="D189"/>
      <c r="E189"/>
      <c r="F189"/>
      <c r="G189"/>
      <c r="H189"/>
      <c r="I189"/>
      <c r="J189"/>
      <c r="K189"/>
    </row>
    <row r="190" spans="1:11" ht="22.5" customHeight="1">
      <c r="A190"/>
      <c r="B190"/>
      <c r="C190"/>
      <c r="D190"/>
      <c r="E190"/>
      <c r="F190"/>
      <c r="G190"/>
      <c r="H190"/>
      <c r="I190"/>
      <c r="J190"/>
      <c r="K190"/>
    </row>
    <row r="191" spans="1:11" ht="22.5" customHeight="1">
      <c r="A191"/>
      <c r="B191"/>
      <c r="C191"/>
      <c r="D191"/>
      <c r="E191"/>
      <c r="F191"/>
      <c r="G191"/>
      <c r="H191"/>
      <c r="I191"/>
      <c r="J191"/>
      <c r="K191"/>
    </row>
    <row r="192" spans="1:11" ht="22.5" customHeight="1">
      <c r="A192"/>
      <c r="B192"/>
      <c r="C192"/>
      <c r="D192"/>
      <c r="E192"/>
      <c r="F192"/>
      <c r="G192"/>
      <c r="H192"/>
      <c r="I192"/>
      <c r="J192"/>
      <c r="K192"/>
    </row>
    <row r="193" spans="1:11" ht="22.5" customHeight="1">
      <c r="A193"/>
      <c r="B193"/>
      <c r="C193"/>
      <c r="D193"/>
      <c r="E193"/>
      <c r="F193"/>
      <c r="G193"/>
      <c r="H193"/>
      <c r="I193"/>
      <c r="J193"/>
      <c r="K193"/>
    </row>
    <row r="194" spans="1:11" ht="22.5" customHeight="1">
      <c r="A194"/>
      <c r="B194"/>
      <c r="C194"/>
      <c r="D194"/>
      <c r="E194"/>
      <c r="F194"/>
      <c r="G194"/>
      <c r="H194"/>
      <c r="I194"/>
      <c r="J194"/>
      <c r="K194"/>
    </row>
    <row r="195" spans="1:11" ht="22.5" customHeight="1">
      <c r="A195"/>
      <c r="B195"/>
      <c r="C195"/>
      <c r="D195"/>
      <c r="E195"/>
      <c r="F195"/>
      <c r="G195"/>
      <c r="H195"/>
      <c r="I195"/>
      <c r="J195"/>
      <c r="K195"/>
    </row>
    <row r="196" spans="1:11" ht="22.5" customHeight="1">
      <c r="A196"/>
      <c r="B196"/>
      <c r="C196"/>
      <c r="D196"/>
      <c r="E196"/>
      <c r="F196"/>
      <c r="G196"/>
      <c r="H196"/>
      <c r="I196"/>
      <c r="J196"/>
      <c r="K196"/>
    </row>
    <row r="197" spans="1:11" ht="22.5" customHeight="1">
      <c r="A197"/>
      <c r="B197"/>
      <c r="C197"/>
      <c r="D197"/>
      <c r="E197"/>
      <c r="F197"/>
      <c r="G197"/>
      <c r="H197"/>
      <c r="I197"/>
      <c r="J197"/>
      <c r="K197"/>
    </row>
    <row r="198" spans="1:11" ht="22.5" customHeight="1">
      <c r="A198"/>
      <c r="B198"/>
      <c r="C198"/>
      <c r="D198"/>
      <c r="E198"/>
      <c r="F198"/>
      <c r="G198"/>
      <c r="H198"/>
      <c r="I198"/>
      <c r="J198"/>
      <c r="K198"/>
    </row>
    <row r="199" spans="1:11" ht="22.5" customHeight="1">
      <c r="A199"/>
      <c r="B199"/>
      <c r="C199"/>
      <c r="D199"/>
      <c r="E199"/>
      <c r="F199"/>
      <c r="G199"/>
      <c r="H199"/>
      <c r="I199"/>
      <c r="J199"/>
      <c r="K199"/>
    </row>
    <row r="200" spans="1:11" ht="22.5" customHeight="1">
      <c r="A200"/>
      <c r="B200"/>
      <c r="C200"/>
      <c r="D200"/>
      <c r="E200"/>
      <c r="F200"/>
      <c r="G200"/>
      <c r="H200"/>
      <c r="I200"/>
      <c r="J200"/>
      <c r="K200"/>
    </row>
    <row r="201" spans="1:11" ht="22.5" customHeight="1">
      <c r="A201"/>
      <c r="B201"/>
      <c r="C201"/>
      <c r="D201"/>
      <c r="E201"/>
      <c r="F201"/>
      <c r="G201"/>
      <c r="H201"/>
      <c r="I201"/>
      <c r="J201"/>
      <c r="K201"/>
    </row>
    <row r="202" spans="1:11" ht="22.5" customHeight="1">
      <c r="A202"/>
      <c r="B202"/>
      <c r="C202"/>
      <c r="D202"/>
      <c r="E202"/>
      <c r="F202"/>
      <c r="G202"/>
      <c r="H202"/>
      <c r="I202"/>
      <c r="J202"/>
      <c r="K202"/>
    </row>
    <row r="203" spans="1:11" ht="22.5" customHeight="1">
      <c r="A203"/>
      <c r="B203"/>
      <c r="C203"/>
      <c r="D203"/>
      <c r="E203"/>
      <c r="F203"/>
      <c r="G203"/>
      <c r="H203"/>
      <c r="I203"/>
      <c r="J203"/>
      <c r="K203"/>
    </row>
    <row r="204" spans="1:11" ht="22.5" customHeight="1">
      <c r="A204"/>
      <c r="B204"/>
      <c r="C204"/>
      <c r="D204"/>
      <c r="E204"/>
      <c r="F204"/>
      <c r="G204"/>
      <c r="H204"/>
      <c r="I204"/>
      <c r="J204"/>
      <c r="K204"/>
    </row>
    <row r="205" spans="1:11" ht="22.5" customHeight="1">
      <c r="A205"/>
      <c r="B205"/>
      <c r="C205"/>
      <c r="D205"/>
      <c r="E205"/>
      <c r="F205"/>
      <c r="G205"/>
      <c r="H205"/>
      <c r="I205"/>
      <c r="J205"/>
      <c r="K205"/>
    </row>
    <row r="206" spans="1:11" ht="22.5" customHeight="1">
      <c r="A206"/>
      <c r="B206"/>
      <c r="C206"/>
      <c r="D206"/>
      <c r="E206"/>
      <c r="F206"/>
      <c r="G206"/>
      <c r="H206"/>
      <c r="I206"/>
      <c r="J206"/>
      <c r="K206"/>
    </row>
    <row r="207" spans="1:11" ht="22.5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ht="22.5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 ht="22.5" customHeight="1">
      <c r="A209"/>
      <c r="B209"/>
      <c r="C209"/>
      <c r="D209"/>
      <c r="E209"/>
      <c r="F209"/>
      <c r="G209"/>
      <c r="H209"/>
      <c r="I209"/>
      <c r="J209"/>
      <c r="K209"/>
    </row>
    <row r="210" spans="1:11" ht="22.5" customHeight="1">
      <c r="A210"/>
      <c r="B210"/>
      <c r="C210"/>
      <c r="D210"/>
      <c r="E210"/>
      <c r="F210"/>
      <c r="G210"/>
      <c r="H210"/>
      <c r="I210"/>
      <c r="J210"/>
      <c r="K210"/>
    </row>
    <row r="211" spans="1:11" ht="22.5" customHeight="1">
      <c r="A211"/>
      <c r="B211"/>
      <c r="C211"/>
      <c r="D211"/>
      <c r="E211"/>
      <c r="F211"/>
      <c r="G211"/>
      <c r="H211"/>
      <c r="I211"/>
      <c r="J211"/>
      <c r="K211"/>
    </row>
    <row r="212" spans="1:11" ht="22.5" customHeight="1">
      <c r="A212"/>
      <c r="B212"/>
      <c r="C212"/>
      <c r="D212"/>
      <c r="E212"/>
      <c r="F212"/>
      <c r="G212"/>
      <c r="H212"/>
      <c r="I212"/>
      <c r="J212"/>
      <c r="K212"/>
    </row>
    <row r="213" spans="1:11" ht="22.5" customHeight="1">
      <c r="A213"/>
      <c r="B213"/>
      <c r="C213"/>
      <c r="D213"/>
      <c r="E213"/>
      <c r="F213"/>
      <c r="G213"/>
      <c r="H213"/>
      <c r="I213"/>
      <c r="J213"/>
      <c r="K213"/>
    </row>
    <row r="214" spans="1:11" ht="22.5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ht="22.5" customHeight="1">
      <c r="A215"/>
      <c r="B215"/>
      <c r="C215"/>
      <c r="D215"/>
      <c r="E215"/>
      <c r="F215"/>
      <c r="G215"/>
      <c r="H215"/>
      <c r="I215"/>
      <c r="J215"/>
      <c r="K215"/>
    </row>
    <row r="216" spans="1:11" ht="22.5" customHeight="1">
      <c r="A216"/>
      <c r="B216"/>
      <c r="C216"/>
      <c r="D216"/>
      <c r="E216"/>
      <c r="F216"/>
      <c r="G216"/>
      <c r="H216"/>
      <c r="I216"/>
      <c r="J216"/>
      <c r="K216"/>
    </row>
    <row r="217" spans="1:11" ht="22.5" customHeight="1">
      <c r="A217"/>
      <c r="B217"/>
      <c r="C217"/>
      <c r="D217"/>
      <c r="E217"/>
      <c r="F217"/>
      <c r="G217"/>
      <c r="H217"/>
      <c r="I217"/>
      <c r="J217"/>
      <c r="K217"/>
    </row>
    <row r="218" spans="1:11" ht="22.5" customHeight="1">
      <c r="A218"/>
      <c r="B218"/>
      <c r="C218"/>
      <c r="D218"/>
      <c r="E218"/>
      <c r="F218"/>
      <c r="G218"/>
      <c r="H218"/>
      <c r="I218"/>
      <c r="J218"/>
      <c r="K218"/>
    </row>
    <row r="219" spans="1:11" ht="22.5" customHeight="1">
      <c r="A219"/>
      <c r="B219"/>
      <c r="C219"/>
      <c r="D219"/>
      <c r="E219"/>
      <c r="F219"/>
      <c r="G219"/>
      <c r="H219"/>
      <c r="I219"/>
      <c r="J219"/>
      <c r="K219"/>
    </row>
    <row r="220" spans="1:11" ht="22.5" customHeight="1">
      <c r="A220"/>
      <c r="B220"/>
      <c r="C220"/>
      <c r="D220"/>
      <c r="E220"/>
      <c r="F220"/>
      <c r="G220"/>
      <c r="H220"/>
      <c r="I220"/>
      <c r="J220"/>
      <c r="K220"/>
    </row>
    <row r="221" spans="1:11" ht="22.5" customHeight="1">
      <c r="A221"/>
      <c r="B221"/>
      <c r="C221"/>
      <c r="D221"/>
      <c r="E221"/>
      <c r="F221"/>
      <c r="G221"/>
      <c r="H221"/>
      <c r="I221"/>
      <c r="J221"/>
      <c r="K221"/>
    </row>
    <row r="222" spans="1:11" ht="22.5" customHeight="1">
      <c r="A222"/>
      <c r="B222"/>
      <c r="C222"/>
      <c r="D222"/>
      <c r="E222"/>
      <c r="F222"/>
      <c r="G222"/>
      <c r="H222"/>
      <c r="I222"/>
      <c r="J222"/>
      <c r="K222"/>
    </row>
    <row r="223" spans="1:11" ht="22.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ht="22.5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 ht="22.5" customHeight="1">
      <c r="A225"/>
      <c r="B225"/>
      <c r="C225"/>
      <c r="D225"/>
      <c r="E225"/>
      <c r="F225"/>
      <c r="G225"/>
      <c r="H225"/>
      <c r="I225"/>
      <c r="J225"/>
      <c r="K225"/>
    </row>
    <row r="226" spans="1:11" ht="22.5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 ht="22.5" customHeight="1">
      <c r="A227"/>
      <c r="B227"/>
      <c r="C227"/>
      <c r="D227"/>
      <c r="E227"/>
      <c r="F227"/>
      <c r="G227"/>
      <c r="H227"/>
      <c r="I227"/>
      <c r="J227"/>
      <c r="K227"/>
    </row>
    <row r="228" spans="1:11" ht="22.5" customHeight="1">
      <c r="A228"/>
      <c r="B228"/>
      <c r="C228"/>
      <c r="D228"/>
      <c r="E228"/>
      <c r="F228"/>
      <c r="G228"/>
      <c r="H228"/>
      <c r="I228"/>
      <c r="J228"/>
      <c r="K228"/>
    </row>
    <row r="229" spans="1:11" ht="22.5" customHeight="1">
      <c r="A229"/>
      <c r="B229"/>
      <c r="C229"/>
      <c r="D229"/>
      <c r="E229"/>
      <c r="F229"/>
      <c r="G229"/>
      <c r="H229"/>
      <c r="I229"/>
      <c r="J229"/>
      <c r="K229"/>
    </row>
    <row r="230" spans="1:11" ht="22.5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ht="22.5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ht="22.5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ht="22.5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ht="22.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ht="22.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 ht="22.5" customHeight="1">
      <c r="A236"/>
      <c r="B236"/>
      <c r="C236"/>
      <c r="D236"/>
      <c r="E236"/>
      <c r="F236"/>
      <c r="G236"/>
      <c r="H236"/>
      <c r="I236"/>
      <c r="J236"/>
      <c r="K236"/>
    </row>
    <row r="237" spans="1:11" ht="22.5" customHeight="1">
      <c r="A237"/>
      <c r="B237"/>
      <c r="C237"/>
      <c r="D237"/>
      <c r="E237"/>
      <c r="F237"/>
      <c r="G237"/>
      <c r="H237"/>
      <c r="I237"/>
      <c r="J237"/>
      <c r="K237"/>
    </row>
    <row r="238" spans="1:11" ht="22.5" customHeight="1">
      <c r="A238"/>
      <c r="B238"/>
      <c r="C238"/>
      <c r="D238"/>
      <c r="E238"/>
      <c r="F238"/>
      <c r="G238"/>
      <c r="H238"/>
      <c r="I238"/>
      <c r="J238"/>
      <c r="K238"/>
    </row>
    <row r="239" spans="1:11" ht="22.5" customHeight="1">
      <c r="A239"/>
      <c r="B239"/>
      <c r="C239"/>
      <c r="D239"/>
      <c r="E239"/>
      <c r="F239"/>
      <c r="G239"/>
      <c r="H239"/>
      <c r="I239"/>
      <c r="J239"/>
      <c r="K239"/>
    </row>
    <row r="240" spans="1:11" ht="22.5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ht="22.5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 ht="22.5" customHeight="1">
      <c r="A242"/>
      <c r="B242"/>
      <c r="C242"/>
      <c r="D242"/>
      <c r="E242"/>
      <c r="F242"/>
      <c r="G242"/>
      <c r="H242"/>
      <c r="I242"/>
      <c r="J242"/>
      <c r="K242"/>
    </row>
    <row r="243" spans="1:11" ht="22.5" customHeight="1">
      <c r="A243"/>
      <c r="B243"/>
      <c r="C243"/>
      <c r="D243"/>
      <c r="E243"/>
      <c r="F243"/>
      <c r="G243"/>
      <c r="H243"/>
      <c r="I243"/>
      <c r="J243"/>
      <c r="K243"/>
    </row>
    <row r="244" spans="1:11" ht="22.5" customHeight="1">
      <c r="A244"/>
      <c r="B244"/>
      <c r="C244"/>
      <c r="D244"/>
      <c r="E244"/>
      <c r="F244"/>
      <c r="G244"/>
      <c r="H244"/>
      <c r="I244"/>
      <c r="J244"/>
      <c r="K244"/>
    </row>
    <row r="245" spans="1:11" ht="22.5" customHeight="1">
      <c r="A245"/>
      <c r="B245"/>
      <c r="C245"/>
      <c r="D245"/>
      <c r="E245"/>
      <c r="F245"/>
      <c r="G245"/>
      <c r="H245"/>
      <c r="I245"/>
      <c r="J245"/>
      <c r="K245"/>
    </row>
    <row r="246" spans="1:11" ht="22.5" customHeight="1">
      <c r="A246"/>
      <c r="B246"/>
      <c r="C246"/>
      <c r="D246"/>
      <c r="E246"/>
      <c r="F246"/>
      <c r="G246"/>
      <c r="H246"/>
      <c r="I246"/>
      <c r="J246"/>
      <c r="K246"/>
    </row>
    <row r="247" spans="1:11" ht="22.5" customHeight="1">
      <c r="A247"/>
      <c r="B247"/>
      <c r="C247"/>
      <c r="D247"/>
      <c r="E247"/>
      <c r="F247"/>
      <c r="G247"/>
      <c r="H247"/>
      <c r="I247"/>
      <c r="J247"/>
      <c r="K247"/>
    </row>
    <row r="248" spans="1:11" ht="22.5" customHeight="1">
      <c r="A248"/>
      <c r="B248"/>
      <c r="C248"/>
      <c r="D248"/>
      <c r="E248"/>
      <c r="F248"/>
      <c r="G248"/>
      <c r="H248"/>
      <c r="I248"/>
      <c r="J248"/>
      <c r="K248"/>
    </row>
    <row r="249" spans="1:11" ht="22.5" customHeight="1">
      <c r="A249"/>
      <c r="B249"/>
      <c r="C249"/>
      <c r="D249"/>
      <c r="E249"/>
      <c r="F249"/>
      <c r="G249"/>
      <c r="H249"/>
      <c r="I249"/>
      <c r="J249"/>
      <c r="K249"/>
    </row>
    <row r="250" spans="1:11" ht="22.5" customHeight="1">
      <c r="A250"/>
      <c r="B250"/>
      <c r="C250"/>
      <c r="D250"/>
      <c r="E250"/>
      <c r="F250"/>
      <c r="G250"/>
      <c r="H250"/>
      <c r="I250"/>
      <c r="J250"/>
      <c r="K250"/>
    </row>
    <row r="251" spans="1:11" ht="22.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ht="22.5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ht="22.5" customHeight="1">
      <c r="A253"/>
      <c r="B253"/>
      <c r="C253"/>
      <c r="D253"/>
      <c r="E253"/>
      <c r="F253"/>
      <c r="G253"/>
      <c r="H253"/>
      <c r="I253"/>
      <c r="J253"/>
      <c r="K253"/>
    </row>
    <row r="254" spans="1:11" ht="22.5" customHeight="1">
      <c r="A254"/>
      <c r="B254"/>
      <c r="C254"/>
      <c r="D254"/>
      <c r="E254"/>
      <c r="F254"/>
      <c r="G254"/>
      <c r="H254"/>
      <c r="I254"/>
      <c r="J254"/>
      <c r="K254"/>
    </row>
    <row r="255" spans="1:11" ht="22.5" customHeight="1">
      <c r="A255"/>
      <c r="B255"/>
      <c r="C255"/>
      <c r="D255"/>
      <c r="E255"/>
      <c r="F255"/>
      <c r="G255"/>
      <c r="H255"/>
      <c r="I255"/>
      <c r="J255"/>
      <c r="K255"/>
    </row>
    <row r="256" spans="1:11" ht="22.5" customHeight="1">
      <c r="A256"/>
      <c r="B256"/>
      <c r="C256"/>
      <c r="D256"/>
      <c r="E256"/>
      <c r="F256"/>
      <c r="G256"/>
      <c r="H256"/>
      <c r="I256"/>
      <c r="J256"/>
      <c r="K256"/>
    </row>
    <row r="257" spans="1:11" ht="22.5" customHeight="1">
      <c r="A257"/>
      <c r="B257"/>
      <c r="C257"/>
      <c r="D257"/>
      <c r="E257"/>
      <c r="F257"/>
      <c r="G257"/>
      <c r="H257"/>
      <c r="I257"/>
      <c r="J257"/>
      <c r="K257"/>
    </row>
    <row r="258" spans="1:11" ht="22.5" customHeight="1">
      <c r="A258"/>
      <c r="B258"/>
      <c r="C258"/>
      <c r="D258"/>
      <c r="E258"/>
      <c r="F258"/>
      <c r="G258"/>
      <c r="H258"/>
      <c r="I258"/>
      <c r="J258"/>
      <c r="K258"/>
    </row>
    <row r="259" spans="1:11" ht="22.5" customHeight="1">
      <c r="A259"/>
      <c r="B259"/>
      <c r="C259"/>
      <c r="D259"/>
      <c r="E259"/>
      <c r="F259"/>
      <c r="G259"/>
      <c r="H259"/>
      <c r="I259"/>
      <c r="J259"/>
      <c r="K259"/>
    </row>
    <row r="260" spans="1:11" ht="22.5" customHeight="1">
      <c r="A260"/>
      <c r="B260"/>
      <c r="C260"/>
      <c r="D260"/>
      <c r="E260"/>
      <c r="F260"/>
      <c r="G260"/>
      <c r="H260"/>
      <c r="I260"/>
      <c r="J260"/>
      <c r="K260"/>
    </row>
    <row r="261" spans="1:11" ht="22.5" customHeight="1">
      <c r="A261"/>
      <c r="B261"/>
      <c r="C261"/>
      <c r="D261"/>
      <c r="E261"/>
      <c r="F261"/>
      <c r="G261"/>
      <c r="H261"/>
      <c r="I261"/>
      <c r="J261"/>
      <c r="K261"/>
    </row>
    <row r="262" spans="1:11" ht="22.5" customHeight="1">
      <c r="A262"/>
      <c r="B262"/>
      <c r="C262"/>
      <c r="D262"/>
      <c r="E262"/>
      <c r="F262"/>
      <c r="G262"/>
      <c r="H262"/>
      <c r="I262"/>
      <c r="J262"/>
      <c r="K262"/>
    </row>
    <row r="263" spans="1:11" ht="22.5" customHeight="1">
      <c r="A263"/>
      <c r="B263"/>
      <c r="C263"/>
      <c r="D263"/>
      <c r="E263"/>
      <c r="F263"/>
      <c r="G263"/>
      <c r="H263"/>
      <c r="I263"/>
      <c r="J263"/>
      <c r="K263"/>
    </row>
    <row r="264" spans="1:11" ht="22.5" customHeight="1">
      <c r="A264"/>
      <c r="B264"/>
      <c r="C264"/>
      <c r="D264"/>
      <c r="E264"/>
      <c r="F264"/>
      <c r="G264"/>
      <c r="H264"/>
      <c r="I264"/>
      <c r="J264"/>
      <c r="K264"/>
    </row>
    <row r="265" spans="1:11" ht="22.5" customHeight="1">
      <c r="A265"/>
      <c r="B265"/>
      <c r="C265"/>
      <c r="D265"/>
      <c r="E265"/>
      <c r="F265"/>
      <c r="G265"/>
      <c r="H265"/>
      <c r="I265"/>
      <c r="J265"/>
      <c r="K265"/>
    </row>
    <row r="266" spans="1:11" ht="22.5" customHeight="1">
      <c r="A266"/>
      <c r="B266"/>
      <c r="C266"/>
      <c r="D266"/>
      <c r="E266"/>
      <c r="F266"/>
      <c r="G266"/>
      <c r="H266"/>
      <c r="I266"/>
      <c r="J266"/>
      <c r="K266"/>
    </row>
    <row r="267" spans="1:11" ht="22.5" customHeight="1">
      <c r="A267"/>
      <c r="B267"/>
      <c r="C267"/>
      <c r="D267"/>
      <c r="E267"/>
      <c r="F267"/>
      <c r="G267"/>
      <c r="H267"/>
      <c r="I267"/>
      <c r="J267"/>
      <c r="K267"/>
    </row>
  </sheetData>
  <mergeCells count="7">
    <mergeCell ref="D11:E11"/>
    <mergeCell ref="B7:B11"/>
    <mergeCell ref="A1:K1"/>
    <mergeCell ref="D7:E7"/>
    <mergeCell ref="D8:E8"/>
    <mergeCell ref="D9:E9"/>
    <mergeCell ref="D10:E10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1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55"/>
  <sheetViews>
    <sheetView workbookViewId="0">
      <selection activeCell="L14" sqref="J3:J14 L3:L14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4.125" style="1" customWidth="1"/>
    <col min="6" max="6" width="12.625" style="1" hidden="1" customWidth="1"/>
    <col min="7" max="7" width="8.375" style="1" customWidth="1"/>
    <col min="8" max="8" width="9.5" style="1" customWidth="1"/>
    <col min="9" max="9" width="10.375" style="1" customWidth="1"/>
    <col min="10" max="10" width="13" style="1" customWidth="1"/>
    <col min="11" max="11" width="10.375" style="3" customWidth="1"/>
    <col min="12" max="12" width="42.125" style="4" customWidth="1"/>
  </cols>
  <sheetData>
    <row r="1" spans="1:12" ht="33.6" customHeight="1">
      <c r="A1" s="654" t="s">
        <v>3094</v>
      </c>
      <c r="B1" s="654"/>
      <c r="C1" s="654"/>
      <c r="D1" s="654"/>
      <c r="E1" s="654"/>
      <c r="F1" s="655"/>
      <c r="G1" s="655"/>
      <c r="H1" s="655"/>
      <c r="I1" s="655"/>
      <c r="J1" s="655"/>
      <c r="K1" s="654"/>
      <c r="L1" s="654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0" t="s">
        <v>1584</v>
      </c>
      <c r="I2" s="120" t="s">
        <v>3060</v>
      </c>
      <c r="J2" s="120" t="s">
        <v>3061</v>
      </c>
      <c r="K2" s="128" t="s">
        <v>3062</v>
      </c>
      <c r="L2" s="128" t="s">
        <v>13</v>
      </c>
    </row>
    <row r="3" spans="1:12" ht="22.5" customHeight="1">
      <c r="A3" s="642" t="s">
        <v>1130</v>
      </c>
      <c r="B3" s="122">
        <v>3</v>
      </c>
      <c r="C3" s="122" t="s">
        <v>1691</v>
      </c>
      <c r="D3" s="188" t="s">
        <v>2430</v>
      </c>
      <c r="E3" s="123" t="s">
        <v>2431</v>
      </c>
      <c r="F3" s="52"/>
      <c r="G3" s="52">
        <v>470</v>
      </c>
      <c r="H3" s="52">
        <v>200</v>
      </c>
      <c r="I3" s="52">
        <v>200</v>
      </c>
      <c r="J3" s="52">
        <f>AVERAGE(H3:I3)</f>
        <v>200</v>
      </c>
      <c r="K3" s="52">
        <v>45</v>
      </c>
      <c r="L3" s="58" t="s">
        <v>1606</v>
      </c>
    </row>
    <row r="4" spans="1:12" ht="22.5" customHeight="1">
      <c r="A4" s="642"/>
      <c r="B4" s="122">
        <v>1</v>
      </c>
      <c r="C4" s="125" t="s">
        <v>2434</v>
      </c>
      <c r="D4" s="188" t="s">
        <v>2430</v>
      </c>
      <c r="E4" s="123" t="s">
        <v>2431</v>
      </c>
      <c r="F4" s="52"/>
      <c r="G4" s="52">
        <v>492.5</v>
      </c>
      <c r="H4" s="52">
        <v>300</v>
      </c>
      <c r="I4" s="52">
        <v>300</v>
      </c>
      <c r="J4" s="52">
        <f t="shared" ref="J4" si="0">AVERAGE(H4:I4)</f>
        <v>300</v>
      </c>
      <c r="K4" s="52">
        <v>45</v>
      </c>
      <c r="L4" s="58" t="s">
        <v>1599</v>
      </c>
    </row>
    <row r="5" spans="1:12" ht="22.5" customHeight="1">
      <c r="A5" s="642"/>
      <c r="B5" s="122">
        <v>2</v>
      </c>
      <c r="C5" s="125" t="s">
        <v>1136</v>
      </c>
      <c r="D5" s="188" t="s">
        <v>2430</v>
      </c>
      <c r="E5" s="123" t="s">
        <v>2431</v>
      </c>
      <c r="F5" s="52"/>
      <c r="G5" s="52">
        <v>380</v>
      </c>
      <c r="H5" s="52">
        <v>300</v>
      </c>
      <c r="I5" s="52">
        <v>300</v>
      </c>
      <c r="J5" s="52">
        <f t="shared" ref="J5" si="1">AVERAGE(H5:I5)</f>
        <v>300</v>
      </c>
      <c r="K5" s="52">
        <v>45</v>
      </c>
      <c r="L5" s="58" t="s">
        <v>1723</v>
      </c>
    </row>
    <row r="6" spans="1:12" ht="22.5" customHeight="1">
      <c r="A6" s="642" t="s">
        <v>1138</v>
      </c>
      <c r="B6" s="122">
        <v>3</v>
      </c>
      <c r="C6" s="125" t="s">
        <v>2437</v>
      </c>
      <c r="D6" s="190" t="s">
        <v>1140</v>
      </c>
      <c r="E6" s="123" t="s">
        <v>2438</v>
      </c>
      <c r="F6" s="52"/>
      <c r="G6" s="52">
        <v>550</v>
      </c>
      <c r="H6" s="52">
        <v>300</v>
      </c>
      <c r="I6" s="52">
        <v>300</v>
      </c>
      <c r="J6" s="52">
        <f t="shared" ref="J6" si="2">AVERAGE(H6:I6)</f>
        <v>300</v>
      </c>
      <c r="K6" s="52">
        <v>20</v>
      </c>
      <c r="L6" s="58" t="s">
        <v>129</v>
      </c>
    </row>
    <row r="7" spans="1:12" ht="22.5" customHeight="1">
      <c r="A7" s="642"/>
      <c r="B7" s="122">
        <v>1</v>
      </c>
      <c r="C7" s="125" t="s">
        <v>2440</v>
      </c>
      <c r="D7" s="190" t="s">
        <v>1140</v>
      </c>
      <c r="E7" s="123" t="s">
        <v>2438</v>
      </c>
      <c r="F7" s="52"/>
      <c r="G7" s="52">
        <v>730</v>
      </c>
      <c r="H7" s="52">
        <v>300</v>
      </c>
      <c r="I7" s="52">
        <v>300</v>
      </c>
      <c r="J7" s="52">
        <f t="shared" ref="J7" si="3">AVERAGE(H7:I7)</f>
        <v>300</v>
      </c>
      <c r="K7" s="52">
        <v>40</v>
      </c>
      <c r="L7" s="58" t="s">
        <v>1599</v>
      </c>
    </row>
    <row r="8" spans="1:12" ht="22.5" customHeight="1">
      <c r="A8" s="642"/>
      <c r="B8" s="122">
        <v>2</v>
      </c>
      <c r="C8" s="125" t="s">
        <v>2442</v>
      </c>
      <c r="D8" s="190" t="s">
        <v>1140</v>
      </c>
      <c r="E8" s="123" t="s">
        <v>2438</v>
      </c>
      <c r="F8" s="52"/>
      <c r="G8" s="52">
        <v>370</v>
      </c>
      <c r="H8" s="52">
        <v>200</v>
      </c>
      <c r="I8" s="52">
        <v>200</v>
      </c>
      <c r="J8" s="52">
        <f t="shared" ref="J8:J14" si="4">AVERAGE(H8:I8)</f>
        <v>200</v>
      </c>
      <c r="K8" s="52">
        <v>30</v>
      </c>
      <c r="L8" s="58" t="s">
        <v>129</v>
      </c>
    </row>
    <row r="9" spans="1:12" ht="22.5" customHeight="1">
      <c r="A9" s="642" t="s">
        <v>1124</v>
      </c>
      <c r="B9" s="122">
        <v>2</v>
      </c>
      <c r="C9" s="125" t="s">
        <v>2444</v>
      </c>
      <c r="D9" s="190" t="s">
        <v>2445</v>
      </c>
      <c r="E9" s="123" t="s">
        <v>2446</v>
      </c>
      <c r="F9" s="52"/>
      <c r="G9" s="52">
        <v>160</v>
      </c>
      <c r="H9" s="52">
        <v>160</v>
      </c>
      <c r="I9" s="52">
        <v>160</v>
      </c>
      <c r="J9" s="52">
        <f t="shared" si="4"/>
        <v>160</v>
      </c>
      <c r="K9" s="52">
        <v>30</v>
      </c>
      <c r="L9" s="58" t="s">
        <v>1606</v>
      </c>
    </row>
    <row r="10" spans="1:12" ht="22.5" customHeight="1">
      <c r="A10" s="642"/>
      <c r="B10" s="122">
        <v>3</v>
      </c>
      <c r="C10" s="125" t="s">
        <v>1121</v>
      </c>
      <c r="D10" s="190" t="s">
        <v>2445</v>
      </c>
      <c r="E10" s="123" t="s">
        <v>2446</v>
      </c>
      <c r="F10" s="52"/>
      <c r="G10" s="52">
        <v>400</v>
      </c>
      <c r="H10" s="52">
        <v>300</v>
      </c>
      <c r="I10" s="52">
        <v>300</v>
      </c>
      <c r="J10" s="52">
        <f t="shared" si="4"/>
        <v>300</v>
      </c>
      <c r="K10" s="52">
        <v>30</v>
      </c>
      <c r="L10" s="58" t="s">
        <v>129</v>
      </c>
    </row>
    <row r="11" spans="1:12" ht="22.5" customHeight="1">
      <c r="A11" s="642"/>
      <c r="B11" s="122">
        <v>1</v>
      </c>
      <c r="C11" s="125" t="s">
        <v>2450</v>
      </c>
      <c r="D11" s="190" t="s">
        <v>2445</v>
      </c>
      <c r="E11" s="123" t="s">
        <v>2446</v>
      </c>
      <c r="F11" s="52"/>
      <c r="G11" s="52">
        <v>450</v>
      </c>
      <c r="H11" s="52">
        <v>300</v>
      </c>
      <c r="I11" s="52">
        <v>300</v>
      </c>
      <c r="J11" s="52">
        <f t="shared" si="4"/>
        <v>300</v>
      </c>
      <c r="K11" s="52">
        <v>30</v>
      </c>
      <c r="L11" s="58" t="s">
        <v>1599</v>
      </c>
    </row>
    <row r="12" spans="1:12" ht="22.5" customHeight="1">
      <c r="A12" s="642" t="s">
        <v>2452</v>
      </c>
      <c r="B12" s="122">
        <v>4</v>
      </c>
      <c r="C12" s="125" t="s">
        <v>2453</v>
      </c>
      <c r="D12" s="190" t="s">
        <v>2454</v>
      </c>
      <c r="E12" s="123" t="s">
        <v>2455</v>
      </c>
      <c r="F12" s="52"/>
      <c r="G12" s="52">
        <v>285</v>
      </c>
      <c r="H12" s="52">
        <v>200</v>
      </c>
      <c r="I12" s="52">
        <v>200</v>
      </c>
      <c r="J12" s="52">
        <f t="shared" si="4"/>
        <v>200</v>
      </c>
      <c r="K12" s="52">
        <v>20</v>
      </c>
      <c r="L12" s="58" t="s">
        <v>1612</v>
      </c>
    </row>
    <row r="13" spans="1:12" ht="22.5" customHeight="1">
      <c r="A13" s="642"/>
      <c r="B13" s="122">
        <v>3</v>
      </c>
      <c r="C13" s="125" t="s">
        <v>2457</v>
      </c>
      <c r="D13" s="190" t="s">
        <v>2454</v>
      </c>
      <c r="E13" s="123" t="s">
        <v>2455</v>
      </c>
      <c r="F13" s="52"/>
      <c r="G13" s="52">
        <v>640</v>
      </c>
      <c r="H13" s="52">
        <v>350</v>
      </c>
      <c r="I13" s="52">
        <v>350</v>
      </c>
      <c r="J13" s="52">
        <f t="shared" si="4"/>
        <v>350</v>
      </c>
      <c r="K13" s="52">
        <v>20</v>
      </c>
      <c r="L13" s="58" t="s">
        <v>2459</v>
      </c>
    </row>
    <row r="14" spans="1:12" ht="22.5" customHeight="1">
      <c r="A14" s="642"/>
      <c r="B14" s="122">
        <v>3</v>
      </c>
      <c r="C14" s="125" t="s">
        <v>2460</v>
      </c>
      <c r="D14" s="190" t="s">
        <v>2454</v>
      </c>
      <c r="E14" s="123" t="s">
        <v>2455</v>
      </c>
      <c r="F14" s="52"/>
      <c r="G14" s="52">
        <v>300</v>
      </c>
      <c r="H14" s="52">
        <v>200</v>
      </c>
      <c r="I14" s="52">
        <v>200</v>
      </c>
      <c r="J14" s="52">
        <f t="shared" si="4"/>
        <v>200</v>
      </c>
      <c r="K14" s="52">
        <v>20</v>
      </c>
      <c r="L14" s="58" t="s">
        <v>1599</v>
      </c>
    </row>
    <row r="15" spans="1:12" ht="22.5" customHeight="1">
      <c r="A15"/>
      <c r="B15" s="108"/>
      <c r="C15" s="108"/>
      <c r="D15"/>
      <c r="E15" s="108"/>
      <c r="F15"/>
      <c r="G15"/>
      <c r="H15"/>
      <c r="I15"/>
      <c r="J15"/>
      <c r="K15"/>
      <c r="L15"/>
    </row>
    <row r="16" spans="1:12" ht="22.5" customHeight="1">
      <c r="A16"/>
      <c r="B16" s="647" t="s">
        <v>3063</v>
      </c>
      <c r="C16" s="127" t="s">
        <v>3064</v>
      </c>
      <c r="D16" s="641">
        <v>12</v>
      </c>
      <c r="E16" s="641"/>
      <c r="F16"/>
      <c r="G16"/>
      <c r="H16"/>
      <c r="I16"/>
      <c r="J16"/>
      <c r="K16"/>
      <c r="L16"/>
    </row>
    <row r="17" spans="1:12" ht="22.5" customHeight="1">
      <c r="A17"/>
      <c r="B17" s="647"/>
      <c r="C17" s="127" t="s">
        <v>3065</v>
      </c>
      <c r="D17" s="641">
        <v>12</v>
      </c>
      <c r="E17" s="641"/>
      <c r="F17"/>
      <c r="G17"/>
      <c r="H17"/>
      <c r="I17"/>
      <c r="J17"/>
      <c r="K17"/>
      <c r="L17"/>
    </row>
    <row r="18" spans="1:12" ht="22.5" customHeight="1">
      <c r="A18"/>
      <c r="B18" s="647"/>
      <c r="C18" s="127" t="s">
        <v>3066</v>
      </c>
      <c r="D18" s="641">
        <v>0</v>
      </c>
      <c r="E18" s="641"/>
      <c r="F18"/>
      <c r="G18"/>
      <c r="H18"/>
      <c r="I18"/>
      <c r="J18"/>
      <c r="K18"/>
      <c r="L18"/>
    </row>
    <row r="19" spans="1:12" ht="22.5" customHeight="1">
      <c r="A19"/>
      <c r="B19" s="647"/>
      <c r="C19" s="127" t="s">
        <v>3067</v>
      </c>
      <c r="D19" s="650">
        <v>1</v>
      </c>
      <c r="E19" s="650"/>
      <c r="F19"/>
      <c r="G19"/>
      <c r="H19"/>
      <c r="I19"/>
      <c r="J19"/>
      <c r="K19"/>
      <c r="L19"/>
    </row>
    <row r="20" spans="1:12" ht="22.5" customHeight="1">
      <c r="A20"/>
      <c r="B20" s="647"/>
      <c r="C20" s="127" t="s">
        <v>3068</v>
      </c>
      <c r="D20" s="656">
        <f>SUM(J3:J14)</f>
        <v>3110</v>
      </c>
      <c r="E20" s="641"/>
      <c r="F20"/>
      <c r="G20"/>
      <c r="H20"/>
      <c r="I20"/>
      <c r="J20"/>
      <c r="K20"/>
      <c r="L20"/>
    </row>
    <row r="21" spans="1:12" ht="22.5" customHeight="1">
      <c r="A21"/>
      <c r="B21" s="108"/>
      <c r="C21" s="108"/>
      <c r="D21"/>
      <c r="E21" s="108"/>
      <c r="F21"/>
      <c r="G21"/>
      <c r="H21"/>
      <c r="I21"/>
      <c r="J21"/>
      <c r="K21"/>
      <c r="L21"/>
    </row>
    <row r="22" spans="1:12" ht="22.5" customHeight="1">
      <c r="A22"/>
      <c r="B22" s="108"/>
      <c r="C22" s="108"/>
      <c r="D22"/>
      <c r="E22" s="108"/>
      <c r="F22"/>
      <c r="G22"/>
      <c r="H22"/>
      <c r="I22"/>
      <c r="J22"/>
      <c r="K22"/>
      <c r="L22"/>
    </row>
    <row r="23" spans="1:12" ht="22.5" customHeight="1">
      <c r="A23"/>
      <c r="B23" s="108"/>
      <c r="C23" s="108"/>
      <c r="D23"/>
      <c r="E23" s="108"/>
      <c r="F23"/>
      <c r="G23"/>
      <c r="H23"/>
      <c r="I23"/>
      <c r="J23"/>
      <c r="K23"/>
      <c r="L23"/>
    </row>
    <row r="24" spans="1:12" ht="22.5" customHeight="1">
      <c r="A24"/>
      <c r="B24" s="108"/>
      <c r="C24" s="108"/>
      <c r="D24"/>
      <c r="E24" s="108"/>
      <c r="F24"/>
      <c r="G24"/>
      <c r="H24"/>
      <c r="I24"/>
      <c r="J24"/>
      <c r="K24"/>
      <c r="L24"/>
    </row>
    <row r="25" spans="1:12" ht="22.5" customHeight="1">
      <c r="A25"/>
      <c r="B25" s="108"/>
      <c r="C25" s="108"/>
      <c r="D25"/>
      <c r="E25" s="108"/>
      <c r="F25"/>
      <c r="G25"/>
      <c r="H25"/>
      <c r="I25"/>
      <c r="J25"/>
      <c r="K25"/>
      <c r="L25"/>
    </row>
    <row r="26" spans="1:12" ht="22.5" customHeight="1">
      <c r="A26"/>
      <c r="B26" s="108"/>
      <c r="C26" s="108"/>
      <c r="D26"/>
      <c r="E26" s="108"/>
      <c r="F26"/>
      <c r="G26"/>
      <c r="H26"/>
      <c r="I26"/>
      <c r="J26"/>
      <c r="K26"/>
      <c r="L26"/>
    </row>
    <row r="27" spans="1:12" ht="22.5" customHeight="1">
      <c r="A27"/>
      <c r="B27" s="108"/>
      <c r="C27" s="108"/>
      <c r="D27"/>
      <c r="E27" s="108"/>
      <c r="F27"/>
      <c r="G27"/>
      <c r="H27"/>
      <c r="I27"/>
      <c r="J27"/>
      <c r="K27"/>
      <c r="L27"/>
    </row>
    <row r="28" spans="1:12" ht="22.5" customHeight="1">
      <c r="A28"/>
      <c r="B28" s="108"/>
      <c r="C28" s="108"/>
      <c r="D28"/>
      <c r="E28" s="108"/>
      <c r="F28"/>
      <c r="G28"/>
      <c r="H28"/>
      <c r="I28"/>
      <c r="J28"/>
      <c r="K28"/>
      <c r="L28"/>
    </row>
    <row r="29" spans="1:12" ht="22.5" customHeight="1">
      <c r="A29"/>
      <c r="B29" s="108"/>
      <c r="C29" s="108"/>
      <c r="D29"/>
      <c r="E29" s="108"/>
      <c r="F29"/>
      <c r="G29"/>
      <c r="H29"/>
      <c r="I29"/>
      <c r="J29"/>
      <c r="K29"/>
      <c r="L29"/>
    </row>
    <row r="30" spans="1:12" ht="22.5" customHeight="1">
      <c r="A30"/>
      <c r="B30" s="108"/>
      <c r="C30" s="108"/>
      <c r="D30"/>
      <c r="E30" s="108"/>
      <c r="F30"/>
      <c r="G30"/>
      <c r="H30"/>
      <c r="I30"/>
      <c r="J30"/>
      <c r="K30"/>
      <c r="L30"/>
    </row>
    <row r="31" spans="1:12" ht="22.5" customHeight="1">
      <c r="A31"/>
      <c r="B31" s="108"/>
      <c r="C31" s="108"/>
      <c r="D31"/>
      <c r="E31" s="108"/>
      <c r="F31"/>
      <c r="G31"/>
      <c r="H31"/>
      <c r="I31"/>
      <c r="J31"/>
      <c r="K31"/>
      <c r="L31"/>
    </row>
    <row r="32" spans="1:12" ht="22.5" customHeight="1">
      <c r="A32"/>
      <c r="B32" s="108"/>
      <c r="C32" s="108"/>
      <c r="D32"/>
      <c r="E32" s="108"/>
      <c r="F32"/>
      <c r="G32"/>
      <c r="H32"/>
      <c r="I32"/>
      <c r="J32"/>
      <c r="K32"/>
      <c r="L32"/>
    </row>
    <row r="33" spans="1:12" ht="22.5" customHeight="1">
      <c r="A33"/>
      <c r="B33" s="108"/>
      <c r="C33" s="108"/>
      <c r="D33"/>
      <c r="E33" s="108"/>
      <c r="F33"/>
      <c r="G33"/>
      <c r="H33"/>
      <c r="I33"/>
      <c r="J33"/>
      <c r="K33"/>
      <c r="L33"/>
    </row>
    <row r="34" spans="1:12" ht="22.5" customHeight="1">
      <c r="A34"/>
      <c r="B34" s="108"/>
      <c r="C34" s="108"/>
      <c r="D34"/>
      <c r="E34" s="108"/>
      <c r="F34"/>
      <c r="G34"/>
      <c r="H34"/>
      <c r="I34"/>
      <c r="J34"/>
      <c r="K34"/>
      <c r="L34"/>
    </row>
    <row r="35" spans="1:12" ht="22.5" customHeight="1">
      <c r="A35"/>
      <c r="B35" s="108"/>
      <c r="C35" s="108"/>
      <c r="D35"/>
      <c r="E35" s="108"/>
      <c r="F35"/>
      <c r="G35"/>
      <c r="H35"/>
      <c r="I35"/>
      <c r="J35"/>
      <c r="K35"/>
      <c r="L35"/>
    </row>
    <row r="36" spans="1:12" ht="22.5" customHeight="1">
      <c r="A36"/>
      <c r="B36" s="108"/>
      <c r="C36" s="108"/>
      <c r="D36"/>
      <c r="E36" s="108"/>
      <c r="F36"/>
      <c r="G36"/>
      <c r="H36"/>
      <c r="I36"/>
      <c r="J36"/>
      <c r="K36"/>
      <c r="L36"/>
    </row>
    <row r="37" spans="1:12" ht="22.5" customHeight="1">
      <c r="A37"/>
      <c r="B37" s="108"/>
      <c r="C37" s="108"/>
      <c r="D37"/>
      <c r="E37" s="108"/>
      <c r="F37"/>
      <c r="G37"/>
      <c r="H37"/>
      <c r="I37"/>
      <c r="J37"/>
      <c r="K37"/>
      <c r="L37"/>
    </row>
    <row r="38" spans="1:12" ht="22.5" customHeight="1">
      <c r="A38"/>
      <c r="B38" s="108"/>
      <c r="C38" s="108"/>
      <c r="D38"/>
      <c r="E38" s="108"/>
      <c r="F38"/>
      <c r="G38"/>
      <c r="H38"/>
      <c r="I38"/>
      <c r="J38"/>
      <c r="K38"/>
      <c r="L38"/>
    </row>
    <row r="39" spans="1:12" ht="22.5" customHeight="1">
      <c r="A39"/>
      <c r="B39" s="108"/>
      <c r="C39" s="108"/>
      <c r="D39"/>
      <c r="E39" s="108"/>
      <c r="F39"/>
      <c r="G39"/>
      <c r="H39"/>
      <c r="I39"/>
      <c r="J39"/>
      <c r="K39"/>
      <c r="L39"/>
    </row>
    <row r="40" spans="1:12" ht="22.5" customHeight="1">
      <c r="A40"/>
      <c r="B40" s="108"/>
      <c r="C40" s="108"/>
      <c r="D40"/>
      <c r="E40" s="108"/>
      <c r="F40"/>
      <c r="G40"/>
      <c r="H40"/>
      <c r="I40"/>
      <c r="J40"/>
      <c r="K40"/>
      <c r="L40"/>
    </row>
    <row r="41" spans="1:12" ht="22.5" customHeight="1">
      <c r="A41"/>
      <c r="B41" s="108"/>
      <c r="C41" s="108"/>
      <c r="D41"/>
      <c r="E41" s="108"/>
      <c r="F41"/>
      <c r="G41"/>
      <c r="H41"/>
      <c r="I41"/>
      <c r="J41"/>
      <c r="K41"/>
      <c r="L41"/>
    </row>
    <row r="42" spans="1:12" ht="22.5" customHeight="1">
      <c r="A42"/>
      <c r="B42" s="108"/>
      <c r="C42" s="108"/>
      <c r="D42"/>
      <c r="E42" s="108"/>
      <c r="F42"/>
      <c r="G42"/>
      <c r="H42"/>
      <c r="I42"/>
      <c r="J42"/>
      <c r="K42"/>
      <c r="L42"/>
    </row>
    <row r="43" spans="1:12" ht="22.5" customHeight="1">
      <c r="A43"/>
      <c r="B43" s="108"/>
      <c r="C43" s="108"/>
      <c r="D43"/>
      <c r="E43" s="108"/>
      <c r="F43"/>
      <c r="G43"/>
      <c r="H43"/>
      <c r="I43"/>
      <c r="J43"/>
      <c r="K43"/>
      <c r="L43"/>
    </row>
    <row r="44" spans="1:12" ht="22.5" customHeight="1">
      <c r="A44"/>
      <c r="B44" s="108"/>
      <c r="C44" s="108"/>
      <c r="D44"/>
      <c r="E44" s="108"/>
      <c r="F44"/>
      <c r="G44"/>
      <c r="H44"/>
      <c r="I44"/>
      <c r="J44"/>
      <c r="K44"/>
      <c r="L44"/>
    </row>
    <row r="45" spans="1:12" ht="22.5" customHeight="1">
      <c r="A45"/>
      <c r="B45" s="108"/>
      <c r="C45" s="108"/>
      <c r="D45"/>
      <c r="E45" s="108"/>
      <c r="F45"/>
      <c r="G45"/>
      <c r="H45"/>
      <c r="I45"/>
      <c r="J45"/>
      <c r="K45"/>
      <c r="L45"/>
    </row>
    <row r="46" spans="1:12" ht="22.5" customHeight="1">
      <c r="A46"/>
      <c r="B46" s="108"/>
      <c r="C46" s="108"/>
      <c r="D46"/>
      <c r="E46" s="108"/>
      <c r="F46"/>
      <c r="G46"/>
      <c r="H46"/>
      <c r="I46"/>
      <c r="J46"/>
      <c r="K46"/>
      <c r="L46"/>
    </row>
    <row r="47" spans="1:12" ht="22.5" customHeight="1">
      <c r="A47"/>
      <c r="B47" s="108"/>
      <c r="C47" s="108"/>
      <c r="D47"/>
      <c r="E47" s="108"/>
      <c r="F47"/>
      <c r="G47"/>
      <c r="H47"/>
      <c r="I47"/>
      <c r="J47"/>
      <c r="K47"/>
      <c r="L47"/>
    </row>
    <row r="48" spans="1:12" ht="22.5" customHeight="1">
      <c r="A48"/>
      <c r="B48" s="108"/>
      <c r="C48" s="108"/>
      <c r="D48"/>
      <c r="E48" s="108"/>
      <c r="F48"/>
      <c r="G48"/>
      <c r="H48"/>
      <c r="I48"/>
      <c r="J48"/>
      <c r="K48"/>
      <c r="L48"/>
    </row>
    <row r="49" spans="1:12" ht="22.5" customHeight="1">
      <c r="A49"/>
      <c r="B49" s="108"/>
      <c r="C49" s="108"/>
      <c r="D49"/>
      <c r="E49" s="108"/>
      <c r="F49"/>
      <c r="G49"/>
      <c r="H49"/>
      <c r="I49"/>
      <c r="J49"/>
      <c r="K49"/>
      <c r="L49"/>
    </row>
    <row r="50" spans="1:12" ht="22.5" customHeight="1">
      <c r="A50"/>
      <c r="B50" s="108"/>
      <c r="C50" s="108"/>
      <c r="D50"/>
      <c r="E50" s="108"/>
      <c r="F50"/>
      <c r="G50"/>
      <c r="H50"/>
      <c r="I50"/>
      <c r="J50"/>
      <c r="K50"/>
      <c r="L50"/>
    </row>
    <row r="51" spans="1:12" ht="22.5" customHeight="1">
      <c r="A51"/>
      <c r="B51" s="108"/>
      <c r="C51" s="108"/>
      <c r="D51"/>
      <c r="E51" s="108"/>
      <c r="F51"/>
      <c r="G51"/>
      <c r="H51"/>
      <c r="I51"/>
      <c r="J51"/>
      <c r="K51"/>
      <c r="L51"/>
    </row>
    <row r="52" spans="1:12" ht="22.5" customHeight="1">
      <c r="A52"/>
      <c r="B52" s="108"/>
      <c r="C52" s="108"/>
      <c r="D52"/>
      <c r="E52" s="108"/>
      <c r="F52"/>
      <c r="G52"/>
      <c r="H52"/>
      <c r="I52"/>
      <c r="J52"/>
      <c r="K52"/>
      <c r="L52"/>
    </row>
    <row r="53" spans="1:12" ht="22.5" customHeight="1">
      <c r="A53"/>
      <c r="B53" s="108"/>
      <c r="C53" s="108"/>
      <c r="D53"/>
      <c r="E53" s="108"/>
      <c r="F53"/>
      <c r="G53"/>
      <c r="H53"/>
      <c r="I53"/>
      <c r="J53"/>
      <c r="K53"/>
      <c r="L53"/>
    </row>
    <row r="54" spans="1:12" ht="22.5" customHeight="1">
      <c r="A54"/>
      <c r="B54" s="108"/>
      <c r="C54" s="108"/>
      <c r="D54"/>
      <c r="E54" s="108"/>
      <c r="F54"/>
      <c r="G54"/>
      <c r="H54"/>
      <c r="I54"/>
      <c r="J54"/>
      <c r="K54"/>
      <c r="L54"/>
    </row>
    <row r="55" spans="1:12" ht="22.5" customHeight="1">
      <c r="A55"/>
      <c r="B55" s="108"/>
      <c r="C55" s="108"/>
      <c r="D55"/>
      <c r="E55" s="108"/>
      <c r="F55"/>
      <c r="G55"/>
      <c r="H55"/>
      <c r="I55"/>
      <c r="J55"/>
      <c r="K55"/>
      <c r="L55"/>
    </row>
    <row r="56" spans="1:12" ht="22.5" customHeight="1">
      <c r="A56"/>
      <c r="B56" s="108"/>
      <c r="C56" s="108"/>
      <c r="D56"/>
      <c r="E56" s="108"/>
      <c r="F56"/>
      <c r="G56"/>
      <c r="H56"/>
      <c r="I56"/>
      <c r="J56"/>
      <c r="K56"/>
      <c r="L56"/>
    </row>
    <row r="57" spans="1:12" ht="22.5" customHeight="1">
      <c r="A57"/>
      <c r="B57" s="108"/>
      <c r="C57" s="108"/>
      <c r="D57"/>
      <c r="E57" s="108"/>
      <c r="F57"/>
      <c r="G57"/>
      <c r="H57"/>
      <c r="I57"/>
      <c r="J57"/>
      <c r="K57"/>
      <c r="L57"/>
    </row>
    <row r="58" spans="1:12" ht="22.5" customHeight="1">
      <c r="A58"/>
      <c r="B58" s="108"/>
      <c r="C58" s="108"/>
      <c r="D58"/>
      <c r="E58" s="108"/>
      <c r="F58"/>
      <c r="G58"/>
      <c r="H58"/>
      <c r="I58"/>
      <c r="J58"/>
      <c r="K58"/>
      <c r="L58"/>
    </row>
    <row r="59" spans="1:12" ht="22.5" customHeight="1">
      <c r="A59"/>
      <c r="B59" s="108"/>
      <c r="C59" s="108"/>
      <c r="D59"/>
      <c r="E59" s="108"/>
      <c r="F59"/>
      <c r="G59"/>
      <c r="H59"/>
      <c r="I59"/>
      <c r="J59"/>
      <c r="K59"/>
      <c r="L59"/>
    </row>
    <row r="60" spans="1:12" ht="22.5" customHeight="1">
      <c r="A60"/>
      <c r="B60" s="108"/>
      <c r="C60" s="108"/>
      <c r="D60"/>
      <c r="E60" s="108"/>
      <c r="F60"/>
      <c r="G60"/>
      <c r="H60"/>
      <c r="I60"/>
      <c r="J60"/>
      <c r="K60"/>
      <c r="L60"/>
    </row>
    <row r="61" spans="1:12" ht="22.5" customHeight="1">
      <c r="A61"/>
      <c r="B61" s="108"/>
      <c r="C61" s="108"/>
      <c r="D61"/>
      <c r="E61" s="108"/>
      <c r="F61"/>
      <c r="G61"/>
      <c r="H61"/>
      <c r="I61"/>
      <c r="J61"/>
      <c r="K61"/>
      <c r="L61"/>
    </row>
    <row r="62" spans="1:12" ht="22.5" customHeight="1">
      <c r="A62"/>
      <c r="B62" s="108"/>
      <c r="C62" s="108"/>
      <c r="D62"/>
      <c r="E62" s="108"/>
      <c r="F62"/>
      <c r="G62"/>
      <c r="H62"/>
      <c r="I62"/>
      <c r="J62"/>
      <c r="K62"/>
      <c r="L62"/>
    </row>
    <row r="63" spans="1:12" ht="22.5" customHeight="1">
      <c r="A63"/>
      <c r="B63" s="108"/>
      <c r="C63" s="108"/>
      <c r="D63"/>
      <c r="E63" s="108"/>
      <c r="F63"/>
      <c r="G63"/>
      <c r="H63"/>
      <c r="I63"/>
      <c r="J63"/>
      <c r="K63"/>
      <c r="L63"/>
    </row>
    <row r="64" spans="1:12" ht="22.5" customHeight="1">
      <c r="A64"/>
      <c r="B64" s="108"/>
      <c r="C64" s="108"/>
      <c r="D64"/>
      <c r="E64" s="108"/>
      <c r="F64"/>
      <c r="G64"/>
      <c r="H64"/>
      <c r="I64"/>
      <c r="J64"/>
      <c r="K64"/>
      <c r="L64"/>
    </row>
    <row r="65" spans="1:12" ht="22.5" customHeight="1">
      <c r="A65"/>
      <c r="B65" s="108"/>
      <c r="C65" s="108"/>
      <c r="D65"/>
      <c r="E65" s="108"/>
      <c r="F65"/>
      <c r="G65"/>
      <c r="H65"/>
      <c r="I65"/>
      <c r="J65"/>
      <c r="K65"/>
      <c r="L65"/>
    </row>
    <row r="66" spans="1:12" ht="22.5" customHeight="1">
      <c r="A66"/>
      <c r="B66" s="108"/>
      <c r="C66" s="108"/>
      <c r="D66"/>
      <c r="E66" s="108"/>
      <c r="F66"/>
      <c r="G66"/>
      <c r="H66"/>
      <c r="I66"/>
      <c r="J66"/>
      <c r="K66"/>
      <c r="L66"/>
    </row>
    <row r="67" spans="1:12" ht="22.5" customHeight="1">
      <c r="A67"/>
      <c r="B67" s="108"/>
      <c r="C67" s="108"/>
      <c r="D67"/>
      <c r="E67" s="108"/>
      <c r="F67"/>
      <c r="G67"/>
      <c r="H67"/>
      <c r="I67"/>
      <c r="J67"/>
      <c r="K67"/>
      <c r="L67"/>
    </row>
    <row r="68" spans="1:12" ht="22.5" customHeight="1">
      <c r="A68"/>
      <c r="B68" s="108"/>
      <c r="C68" s="108"/>
      <c r="D68"/>
      <c r="E68" s="108"/>
      <c r="F68"/>
      <c r="G68"/>
      <c r="H68"/>
      <c r="I68"/>
      <c r="J68"/>
      <c r="K68"/>
      <c r="L68"/>
    </row>
    <row r="69" spans="1:12" ht="22.5" customHeight="1">
      <c r="A69"/>
      <c r="B69" s="108"/>
      <c r="C69" s="108"/>
      <c r="D69"/>
      <c r="E69" s="108"/>
      <c r="F69"/>
      <c r="G69"/>
      <c r="H69"/>
      <c r="I69"/>
      <c r="J69"/>
      <c r="K69"/>
      <c r="L69"/>
    </row>
    <row r="70" spans="1:12" ht="22.5" customHeight="1">
      <c r="A70"/>
      <c r="B70" s="108"/>
      <c r="C70" s="108"/>
      <c r="D70"/>
      <c r="E70" s="108"/>
      <c r="F70"/>
      <c r="G70"/>
      <c r="H70"/>
      <c r="I70"/>
      <c r="J70"/>
      <c r="K70"/>
      <c r="L70"/>
    </row>
    <row r="71" spans="1:12" ht="22.5" customHeight="1">
      <c r="A71"/>
      <c r="B71" s="108"/>
      <c r="C71" s="108"/>
      <c r="D71"/>
      <c r="E71" s="108"/>
      <c r="F71"/>
      <c r="G71"/>
      <c r="H71"/>
      <c r="I71"/>
      <c r="J71"/>
      <c r="K71"/>
      <c r="L71"/>
    </row>
    <row r="72" spans="1:12" ht="22.5" customHeight="1">
      <c r="A72"/>
      <c r="B72" s="108"/>
      <c r="C72" s="108"/>
      <c r="D72"/>
      <c r="E72" s="108"/>
      <c r="F72"/>
      <c r="G72"/>
      <c r="H72"/>
      <c r="I72"/>
      <c r="J72"/>
      <c r="K72"/>
      <c r="L72"/>
    </row>
    <row r="73" spans="1:12" ht="22.5" customHeight="1">
      <c r="A73"/>
      <c r="B73" s="108"/>
      <c r="C73" s="108"/>
      <c r="D73"/>
      <c r="E73" s="108"/>
      <c r="F73"/>
      <c r="G73"/>
      <c r="H73"/>
      <c r="I73"/>
      <c r="J73"/>
      <c r="K73"/>
      <c r="L73"/>
    </row>
    <row r="74" spans="1:12" ht="22.5" customHeight="1">
      <c r="A74"/>
      <c r="B74" s="108"/>
      <c r="C74" s="108"/>
      <c r="D74"/>
      <c r="E74" s="108"/>
      <c r="F74"/>
      <c r="G74"/>
      <c r="H74"/>
      <c r="I74"/>
      <c r="J74"/>
      <c r="K74"/>
      <c r="L74"/>
    </row>
    <row r="75" spans="1:12" ht="22.5" customHeight="1">
      <c r="A75"/>
      <c r="B75" s="108"/>
      <c r="C75" s="108"/>
      <c r="D75"/>
      <c r="E75" s="108"/>
      <c r="F75"/>
      <c r="G75"/>
      <c r="H75"/>
      <c r="I75"/>
      <c r="J75"/>
      <c r="K75"/>
      <c r="L75"/>
    </row>
    <row r="76" spans="1:12" ht="22.5" customHeight="1">
      <c r="A76"/>
      <c r="B76" s="108"/>
      <c r="C76" s="108"/>
      <c r="D76"/>
      <c r="E76" s="108"/>
      <c r="F76"/>
      <c r="G76"/>
      <c r="H76"/>
      <c r="I76"/>
      <c r="J76"/>
      <c r="K76"/>
      <c r="L76"/>
    </row>
    <row r="77" spans="1:12" ht="22.5" customHeight="1">
      <c r="A77"/>
      <c r="B77" s="108"/>
      <c r="C77" s="108"/>
      <c r="D77"/>
      <c r="E77" s="108"/>
      <c r="F77"/>
      <c r="G77"/>
      <c r="H77"/>
      <c r="I77"/>
      <c r="J77"/>
      <c r="K77"/>
      <c r="L77"/>
    </row>
    <row r="78" spans="1:12" ht="22.5" customHeight="1">
      <c r="A78"/>
      <c r="B78" s="108"/>
      <c r="C78" s="108"/>
      <c r="D78"/>
      <c r="E78" s="108"/>
      <c r="F78"/>
      <c r="G78"/>
      <c r="H78"/>
      <c r="I78"/>
      <c r="J78"/>
      <c r="K78"/>
      <c r="L78"/>
    </row>
    <row r="79" spans="1:12" ht="22.5" customHeight="1">
      <c r="A79"/>
      <c r="B79" s="108"/>
      <c r="C79" s="108"/>
      <c r="D79"/>
      <c r="E79" s="108"/>
      <c r="F79"/>
      <c r="G79"/>
      <c r="H79"/>
      <c r="I79"/>
      <c r="J79"/>
      <c r="K79"/>
      <c r="L79"/>
    </row>
    <row r="80" spans="1:12" ht="22.5" customHeight="1">
      <c r="A80"/>
      <c r="B80" s="108"/>
      <c r="C80" s="108"/>
      <c r="D80"/>
      <c r="E80" s="108"/>
      <c r="F80"/>
      <c r="G80"/>
      <c r="H80"/>
      <c r="I80"/>
      <c r="J80"/>
      <c r="K80"/>
      <c r="L80"/>
    </row>
    <row r="81" spans="1:12" ht="22.5" customHeight="1">
      <c r="A81"/>
      <c r="B81" s="108"/>
      <c r="C81" s="108"/>
      <c r="D81"/>
      <c r="E81" s="108"/>
      <c r="F81"/>
      <c r="G81"/>
      <c r="H81"/>
      <c r="I81"/>
      <c r="J81"/>
      <c r="K81"/>
      <c r="L81"/>
    </row>
    <row r="82" spans="1:12" ht="22.5" customHeight="1">
      <c r="A82"/>
      <c r="B82" s="108"/>
      <c r="C82" s="108"/>
      <c r="D82"/>
      <c r="E82" s="108"/>
      <c r="F82"/>
      <c r="G82"/>
      <c r="H82"/>
      <c r="I82"/>
      <c r="J82"/>
      <c r="K82"/>
      <c r="L82"/>
    </row>
    <row r="83" spans="1:12" ht="22.5" customHeight="1">
      <c r="A83"/>
      <c r="B83" s="108"/>
      <c r="C83" s="108"/>
      <c r="D83"/>
      <c r="E83" s="108"/>
      <c r="F83"/>
      <c r="G83"/>
      <c r="H83"/>
      <c r="I83"/>
      <c r="J83"/>
      <c r="K83"/>
      <c r="L83"/>
    </row>
    <row r="84" spans="1:12" ht="22.5" customHeight="1">
      <c r="A84"/>
      <c r="B84" s="108"/>
      <c r="C84" s="108"/>
      <c r="D84"/>
      <c r="E84" s="108"/>
      <c r="F84"/>
      <c r="G84"/>
      <c r="H84"/>
      <c r="I84"/>
      <c r="J84"/>
      <c r="K84"/>
      <c r="L84"/>
    </row>
    <row r="85" spans="1:12" ht="22.5" customHeight="1">
      <c r="A85"/>
      <c r="B85" s="108"/>
      <c r="C85" s="108"/>
      <c r="D85"/>
      <c r="E85" s="108"/>
      <c r="F85"/>
      <c r="G85"/>
      <c r="H85"/>
      <c r="I85"/>
      <c r="J85"/>
      <c r="K85"/>
      <c r="L85"/>
    </row>
    <row r="86" spans="1:12" ht="22.5" customHeight="1">
      <c r="A86"/>
      <c r="B86" s="108"/>
      <c r="C86" s="108"/>
      <c r="D86"/>
      <c r="E86" s="108"/>
      <c r="F86"/>
      <c r="G86"/>
      <c r="H86"/>
      <c r="I86"/>
      <c r="J86"/>
      <c r="K86"/>
      <c r="L86"/>
    </row>
    <row r="87" spans="1:12" ht="22.5" customHeight="1">
      <c r="A87"/>
      <c r="B87" s="108"/>
      <c r="C87" s="108"/>
      <c r="D87"/>
      <c r="E87" s="108"/>
      <c r="F87"/>
      <c r="G87"/>
      <c r="H87"/>
      <c r="I87"/>
      <c r="J87"/>
      <c r="K87"/>
      <c r="L87"/>
    </row>
    <row r="88" spans="1:12" ht="22.5" customHeight="1">
      <c r="A88"/>
      <c r="B88" s="108"/>
      <c r="C88" s="108"/>
      <c r="D88"/>
      <c r="E88" s="108"/>
      <c r="F88"/>
      <c r="G88"/>
      <c r="H88"/>
      <c r="I88"/>
      <c r="J88"/>
      <c r="K88"/>
      <c r="L88"/>
    </row>
    <row r="89" spans="1:12" ht="22.5" customHeight="1">
      <c r="A89"/>
      <c r="B89" s="108"/>
      <c r="C89" s="108"/>
      <c r="D89"/>
      <c r="E89" s="108"/>
      <c r="F89"/>
      <c r="G89"/>
      <c r="H89"/>
      <c r="I89"/>
      <c r="J89"/>
      <c r="K89"/>
      <c r="L89"/>
    </row>
    <row r="90" spans="1:12" ht="22.5" customHeight="1">
      <c r="A90"/>
      <c r="B90" s="108"/>
      <c r="C90" s="108"/>
      <c r="D90"/>
      <c r="E90" s="108"/>
      <c r="F90"/>
      <c r="G90"/>
      <c r="H90"/>
      <c r="I90"/>
      <c r="J90"/>
      <c r="K90"/>
      <c r="L90"/>
    </row>
    <row r="91" spans="1:12" ht="22.5" customHeight="1">
      <c r="A91"/>
      <c r="B91" s="108"/>
      <c r="C91" s="108"/>
      <c r="D91"/>
      <c r="E91" s="108"/>
      <c r="F91"/>
      <c r="G91"/>
      <c r="H91"/>
      <c r="I91"/>
      <c r="J91"/>
      <c r="K91"/>
      <c r="L91"/>
    </row>
    <row r="92" spans="1:12" ht="22.5" customHeight="1">
      <c r="A92"/>
      <c r="B92" s="108"/>
      <c r="C92" s="108"/>
      <c r="D92"/>
      <c r="E92" s="108"/>
      <c r="F92"/>
      <c r="G92"/>
      <c r="H92"/>
      <c r="I92"/>
      <c r="J92"/>
      <c r="K92"/>
      <c r="L92"/>
    </row>
    <row r="93" spans="1:12" ht="22.5" customHeight="1">
      <c r="A93"/>
      <c r="B93" s="108"/>
      <c r="C93" s="108"/>
      <c r="D93"/>
      <c r="E93" s="108"/>
      <c r="F93"/>
      <c r="G93"/>
      <c r="H93"/>
      <c r="I93"/>
      <c r="J93"/>
      <c r="K93"/>
      <c r="L93"/>
    </row>
    <row r="94" spans="1:12" ht="22.5" customHeight="1">
      <c r="A94"/>
      <c r="B94" s="108"/>
      <c r="C94" s="108"/>
      <c r="D94"/>
      <c r="E94" s="108"/>
      <c r="F94"/>
      <c r="G94"/>
      <c r="H94"/>
      <c r="I94"/>
      <c r="J94"/>
      <c r="K94"/>
      <c r="L94"/>
    </row>
    <row r="95" spans="1:12" ht="22.5" customHeight="1">
      <c r="A95"/>
      <c r="B95" s="108"/>
      <c r="C95" s="108"/>
      <c r="D95"/>
      <c r="E95" s="108"/>
      <c r="F95"/>
      <c r="G95"/>
      <c r="H95"/>
      <c r="I95"/>
      <c r="J95"/>
      <c r="K95"/>
      <c r="L95"/>
    </row>
    <row r="96" spans="1:12" ht="22.5" customHeight="1">
      <c r="A96"/>
      <c r="B96" s="108"/>
      <c r="C96" s="108"/>
      <c r="D96"/>
      <c r="E96" s="108"/>
      <c r="F96"/>
      <c r="G96"/>
      <c r="H96"/>
      <c r="I96"/>
      <c r="J96"/>
      <c r="K96"/>
      <c r="L96"/>
    </row>
    <row r="97" spans="1:12" ht="22.5" customHeight="1">
      <c r="A97"/>
      <c r="B97" s="108"/>
      <c r="C97" s="108"/>
      <c r="D97"/>
      <c r="E97" s="108"/>
      <c r="F97"/>
      <c r="G97"/>
      <c r="H97"/>
      <c r="I97"/>
      <c r="J97"/>
      <c r="K97"/>
      <c r="L97"/>
    </row>
    <row r="98" spans="1:12" ht="22.5" customHeight="1">
      <c r="A98"/>
      <c r="B98" s="108"/>
      <c r="C98" s="108"/>
      <c r="D98"/>
      <c r="E98" s="108"/>
      <c r="F98"/>
      <c r="G98"/>
      <c r="H98"/>
      <c r="I98"/>
      <c r="J98"/>
      <c r="K98"/>
      <c r="L98"/>
    </row>
    <row r="99" spans="1:12" ht="22.5" customHeight="1">
      <c r="A99"/>
      <c r="B99" s="108"/>
      <c r="C99" s="108"/>
      <c r="D99"/>
      <c r="E99" s="108"/>
      <c r="F99"/>
      <c r="G99"/>
      <c r="H99"/>
      <c r="I99"/>
      <c r="J99"/>
      <c r="K99"/>
      <c r="L99"/>
    </row>
    <row r="100" spans="1:12" ht="22.5" customHeight="1">
      <c r="A100"/>
      <c r="B100" s="108"/>
      <c r="C100" s="108"/>
      <c r="D100"/>
      <c r="E100" s="108"/>
      <c r="F100"/>
      <c r="G100"/>
      <c r="H100"/>
      <c r="I100"/>
      <c r="J100"/>
      <c r="K100"/>
      <c r="L100"/>
    </row>
    <row r="101" spans="1:12" ht="22.5" customHeight="1">
      <c r="A101"/>
      <c r="B101" s="108"/>
      <c r="C101" s="108"/>
      <c r="D101"/>
      <c r="E101" s="108"/>
      <c r="F101"/>
      <c r="G101"/>
      <c r="H101"/>
      <c r="I101"/>
      <c r="J101"/>
      <c r="K101"/>
      <c r="L101"/>
    </row>
    <row r="102" spans="1:12" ht="22.5" customHeight="1">
      <c r="A102"/>
      <c r="B102" s="108"/>
      <c r="C102" s="108"/>
      <c r="D102"/>
      <c r="E102" s="108"/>
      <c r="F102"/>
      <c r="G102"/>
      <c r="H102"/>
      <c r="I102"/>
      <c r="J102"/>
      <c r="K102"/>
      <c r="L102"/>
    </row>
    <row r="103" spans="1:12" ht="22.5" customHeight="1">
      <c r="A103"/>
      <c r="B103" s="108"/>
      <c r="C103" s="108"/>
      <c r="D103"/>
      <c r="E103" s="108"/>
      <c r="F103"/>
      <c r="G103"/>
      <c r="H103"/>
      <c r="I103"/>
      <c r="J103"/>
      <c r="K103"/>
      <c r="L103"/>
    </row>
    <row r="104" spans="1:12" ht="22.5" customHeight="1">
      <c r="A104"/>
      <c r="B104" s="108"/>
      <c r="C104" s="108"/>
      <c r="D104"/>
      <c r="E104" s="108"/>
      <c r="F104"/>
      <c r="G104"/>
      <c r="H104"/>
      <c r="I104"/>
      <c r="J104"/>
      <c r="K104"/>
      <c r="L104"/>
    </row>
    <row r="105" spans="1:12" ht="22.5" customHeight="1">
      <c r="A105"/>
      <c r="B105" s="108"/>
      <c r="C105" s="108"/>
      <c r="D105"/>
      <c r="E105" s="108"/>
      <c r="F105"/>
      <c r="G105"/>
      <c r="H105"/>
      <c r="I105"/>
      <c r="J105"/>
      <c r="K105"/>
      <c r="L105"/>
    </row>
    <row r="106" spans="1:12" ht="22.5" customHeight="1">
      <c r="A106"/>
      <c r="B106" s="108"/>
      <c r="C106" s="108"/>
      <c r="D106"/>
      <c r="E106" s="108"/>
      <c r="F106"/>
      <c r="G106"/>
      <c r="H106"/>
      <c r="I106"/>
      <c r="J106"/>
      <c r="K106"/>
      <c r="L106"/>
    </row>
    <row r="107" spans="1:12" ht="22.5" customHeight="1">
      <c r="A107"/>
      <c r="B107" s="108"/>
      <c r="C107" s="108"/>
      <c r="D107"/>
      <c r="E107" s="108"/>
      <c r="F107"/>
      <c r="G107"/>
      <c r="H107"/>
      <c r="I107"/>
      <c r="J107"/>
      <c r="K107"/>
      <c r="L107"/>
    </row>
    <row r="108" spans="1:12" ht="22.5" customHeight="1">
      <c r="A108"/>
      <c r="B108" s="108"/>
      <c r="C108" s="108"/>
      <c r="D108"/>
      <c r="E108" s="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 s="108"/>
      <c r="D109"/>
      <c r="E109" s="108"/>
      <c r="F109"/>
      <c r="G109"/>
      <c r="H109"/>
      <c r="I109"/>
      <c r="J109"/>
      <c r="K109"/>
      <c r="L109"/>
    </row>
    <row r="110" spans="1:12" ht="22.5" customHeight="1">
      <c r="A110"/>
      <c r="B110" s="108"/>
      <c r="C110" s="108"/>
      <c r="D110"/>
      <c r="E110" s="108"/>
      <c r="F110"/>
      <c r="G110"/>
      <c r="H110"/>
      <c r="I110"/>
      <c r="J110"/>
      <c r="K110"/>
      <c r="L110"/>
    </row>
    <row r="111" spans="1:12" ht="22.5" customHeight="1">
      <c r="A111"/>
      <c r="B111" s="108"/>
      <c r="C111" s="108"/>
      <c r="D111"/>
      <c r="E111" s="108"/>
      <c r="F111"/>
      <c r="G111"/>
      <c r="H111"/>
      <c r="I111"/>
      <c r="J111"/>
      <c r="K111"/>
      <c r="L111"/>
    </row>
    <row r="112" spans="1:12" ht="22.5" customHeight="1">
      <c r="A112"/>
      <c r="B112" s="108"/>
      <c r="C112" s="108"/>
      <c r="D112"/>
      <c r="E112" s="108"/>
      <c r="F112"/>
      <c r="G112"/>
      <c r="H112"/>
      <c r="I112"/>
      <c r="J112"/>
      <c r="K112"/>
      <c r="L112"/>
    </row>
    <row r="113" spans="1:12" ht="22.5" customHeight="1">
      <c r="A113"/>
      <c r="B113" s="108"/>
      <c r="C113" s="108"/>
      <c r="D113"/>
      <c r="E113" s="108"/>
      <c r="F113"/>
      <c r="G113"/>
      <c r="H113"/>
      <c r="I113"/>
      <c r="J113"/>
      <c r="K113"/>
      <c r="L113"/>
    </row>
    <row r="114" spans="1:12" ht="22.5" customHeight="1">
      <c r="A114"/>
      <c r="B114" s="108"/>
      <c r="C114" s="108"/>
      <c r="D114"/>
      <c r="E114" s="108"/>
      <c r="F114"/>
      <c r="G114"/>
      <c r="H114"/>
      <c r="I114"/>
      <c r="J114"/>
      <c r="K114"/>
      <c r="L114"/>
    </row>
    <row r="115" spans="1:12" ht="22.5" customHeight="1">
      <c r="A115"/>
      <c r="B115" s="108"/>
      <c r="C115" s="108"/>
      <c r="D115"/>
      <c r="E115" s="108"/>
      <c r="F115"/>
      <c r="G115"/>
      <c r="H115"/>
      <c r="I115"/>
      <c r="J115"/>
      <c r="K115"/>
      <c r="L115"/>
    </row>
    <row r="116" spans="1:12" ht="22.5" customHeight="1">
      <c r="A116"/>
      <c r="B116" s="108"/>
      <c r="C116" s="108"/>
      <c r="D116"/>
      <c r="E116" s="108"/>
      <c r="F116"/>
      <c r="G116"/>
      <c r="H116"/>
      <c r="I116"/>
      <c r="J116"/>
      <c r="K116"/>
      <c r="L116"/>
    </row>
    <row r="117" spans="1:12" ht="22.5" customHeight="1">
      <c r="A117"/>
      <c r="B117" s="108"/>
      <c r="C117" s="108"/>
      <c r="D117"/>
      <c r="E117" s="108"/>
      <c r="F117"/>
      <c r="G117"/>
      <c r="H117"/>
      <c r="I117"/>
      <c r="J117"/>
      <c r="K117"/>
      <c r="L117"/>
    </row>
    <row r="118" spans="1:12" ht="22.5" customHeight="1">
      <c r="A118"/>
      <c r="B118" s="108"/>
      <c r="C118" s="108"/>
      <c r="D118"/>
      <c r="E118" s="108"/>
      <c r="F118"/>
      <c r="G118"/>
      <c r="H118"/>
      <c r="I118"/>
      <c r="J118"/>
      <c r="K118"/>
      <c r="L118"/>
    </row>
    <row r="119" spans="1:12" ht="22.5" customHeight="1">
      <c r="A119"/>
      <c r="B119" s="108"/>
      <c r="C119" s="108"/>
      <c r="D119"/>
      <c r="E119" s="108"/>
      <c r="F119"/>
      <c r="G119"/>
      <c r="H119"/>
      <c r="I119"/>
      <c r="J119"/>
      <c r="K119"/>
      <c r="L119"/>
    </row>
    <row r="120" spans="1:12" ht="22.5" customHeight="1">
      <c r="A120"/>
      <c r="B120" s="108"/>
      <c r="C120" s="108"/>
      <c r="D120"/>
      <c r="E120" s="108"/>
      <c r="F120"/>
      <c r="G120"/>
      <c r="H120"/>
      <c r="I120"/>
      <c r="J120"/>
      <c r="K120"/>
      <c r="L120"/>
    </row>
    <row r="121" spans="1:12" ht="22.5" customHeight="1">
      <c r="A121"/>
      <c r="B121" s="108"/>
      <c r="C121" s="108"/>
      <c r="D121"/>
      <c r="E121" s="108"/>
      <c r="F121"/>
      <c r="G121"/>
      <c r="H121"/>
      <c r="I121"/>
      <c r="J121"/>
      <c r="K121"/>
      <c r="L121"/>
    </row>
    <row r="122" spans="1:12" ht="22.5" customHeight="1">
      <c r="A122"/>
      <c r="B122" s="108"/>
      <c r="C122" s="108"/>
      <c r="D122"/>
      <c r="E122" s="108"/>
      <c r="F122"/>
      <c r="G122"/>
      <c r="H122"/>
      <c r="I122"/>
      <c r="J122"/>
      <c r="K122"/>
      <c r="L122"/>
    </row>
    <row r="123" spans="1:12" ht="22.5" customHeight="1">
      <c r="A123"/>
      <c r="B123" s="108"/>
      <c r="C123" s="108"/>
      <c r="D123"/>
      <c r="E123" s="108"/>
      <c r="F123"/>
      <c r="G123"/>
      <c r="H123"/>
      <c r="I123"/>
      <c r="J123"/>
      <c r="K123"/>
      <c r="L123"/>
    </row>
    <row r="124" spans="1:12" ht="22.5" customHeight="1">
      <c r="A124"/>
      <c r="B124" s="108"/>
      <c r="C124" s="108"/>
      <c r="D124"/>
      <c r="E124" s="108"/>
      <c r="F124"/>
      <c r="G124"/>
      <c r="H124"/>
      <c r="I124"/>
      <c r="J124"/>
      <c r="K124"/>
      <c r="L124"/>
    </row>
    <row r="125" spans="1:12" ht="22.5" customHeight="1">
      <c r="A125"/>
      <c r="B125" s="108"/>
      <c r="C125" s="108"/>
      <c r="D125"/>
      <c r="E125" s="108"/>
      <c r="F125"/>
      <c r="G125"/>
      <c r="H125"/>
      <c r="I125"/>
      <c r="J125"/>
      <c r="K125"/>
      <c r="L125"/>
    </row>
    <row r="126" spans="1:12" ht="22.5" customHeight="1">
      <c r="A126"/>
      <c r="B126" s="108"/>
      <c r="C126" s="108"/>
      <c r="D126"/>
      <c r="E126" s="108"/>
      <c r="F126"/>
      <c r="G126"/>
      <c r="H126"/>
      <c r="I126"/>
      <c r="J126"/>
      <c r="K126"/>
      <c r="L126"/>
    </row>
    <row r="127" spans="1:12" ht="22.5" customHeight="1">
      <c r="A127"/>
      <c r="B127" s="108"/>
      <c r="C127" s="108"/>
      <c r="D127"/>
      <c r="E127" s="108"/>
      <c r="F127"/>
      <c r="G127"/>
      <c r="H127"/>
      <c r="I127"/>
      <c r="J127"/>
      <c r="K127"/>
      <c r="L127"/>
    </row>
    <row r="128" spans="1:12" ht="22.5" customHeight="1">
      <c r="A128"/>
      <c r="B128" s="108"/>
      <c r="C128" s="108"/>
      <c r="D128"/>
      <c r="E128" s="108"/>
      <c r="F128"/>
      <c r="G128"/>
      <c r="H128"/>
      <c r="I128"/>
      <c r="J128"/>
      <c r="K128"/>
      <c r="L128"/>
    </row>
    <row r="129" spans="1:12" ht="22.5" customHeight="1">
      <c r="A129"/>
      <c r="B129" s="108"/>
      <c r="C129" s="108"/>
      <c r="D129"/>
      <c r="E129" s="108"/>
      <c r="F129"/>
      <c r="G129"/>
      <c r="H129"/>
      <c r="I129"/>
      <c r="J129"/>
      <c r="K129"/>
      <c r="L129"/>
    </row>
    <row r="130" spans="1:12" ht="22.5" customHeight="1">
      <c r="A130"/>
      <c r="B130" s="108"/>
      <c r="C130" s="108"/>
      <c r="D130"/>
      <c r="E130" s="108"/>
      <c r="F130"/>
      <c r="G130"/>
      <c r="H130"/>
      <c r="I130"/>
      <c r="J130"/>
      <c r="K130"/>
      <c r="L130"/>
    </row>
    <row r="131" spans="1:12" ht="22.5" customHeight="1">
      <c r="A131"/>
      <c r="B131" s="108"/>
      <c r="C131" s="108"/>
      <c r="D131"/>
      <c r="E131" s="108"/>
      <c r="F131"/>
      <c r="G131"/>
      <c r="H131"/>
      <c r="I131"/>
      <c r="J131"/>
      <c r="K131"/>
      <c r="L131"/>
    </row>
    <row r="132" spans="1:12" ht="22.5" customHeight="1">
      <c r="A132"/>
      <c r="B132" s="108"/>
      <c r="C132" s="108"/>
      <c r="D132"/>
      <c r="E132" s="108"/>
      <c r="F132"/>
      <c r="G132"/>
      <c r="H132"/>
      <c r="I132"/>
      <c r="J132"/>
      <c r="K132"/>
      <c r="L132"/>
    </row>
    <row r="133" spans="1:12" ht="22.5" customHeight="1">
      <c r="A133"/>
      <c r="B133" s="108"/>
      <c r="C133" s="108"/>
      <c r="D133"/>
      <c r="E133" s="108"/>
      <c r="F133"/>
      <c r="G133"/>
      <c r="H133"/>
      <c r="I133"/>
      <c r="J133"/>
      <c r="K133"/>
      <c r="L133"/>
    </row>
    <row r="134" spans="1:12" ht="22.5" customHeight="1">
      <c r="A134"/>
      <c r="B134" s="108"/>
      <c r="C134" s="108"/>
      <c r="D134"/>
      <c r="E134" s="108"/>
      <c r="F134"/>
      <c r="G134"/>
      <c r="H134"/>
      <c r="I134"/>
      <c r="J134"/>
      <c r="K134"/>
      <c r="L134"/>
    </row>
    <row r="135" spans="1:12" ht="22.5" customHeight="1">
      <c r="A135"/>
      <c r="B135" s="108"/>
      <c r="C135" s="108"/>
      <c r="D135"/>
      <c r="E135" s="108"/>
      <c r="F135"/>
      <c r="G135"/>
      <c r="H135"/>
      <c r="I135"/>
      <c r="J135"/>
      <c r="K135"/>
      <c r="L135"/>
    </row>
    <row r="136" spans="1:12" ht="22.5" customHeight="1">
      <c r="A136"/>
      <c r="B136" s="108"/>
      <c r="C136" s="108"/>
      <c r="D136"/>
      <c r="E136" s="108"/>
      <c r="F136"/>
      <c r="G136"/>
      <c r="H136"/>
      <c r="I136"/>
      <c r="J136"/>
      <c r="K136"/>
      <c r="L136"/>
    </row>
    <row r="137" spans="1:12" ht="22.5" customHeight="1">
      <c r="A137"/>
      <c r="B137" s="108"/>
      <c r="C137" s="108"/>
      <c r="D137"/>
      <c r="E137" s="108"/>
      <c r="F137"/>
      <c r="G137"/>
      <c r="H137"/>
      <c r="I137"/>
      <c r="J137"/>
      <c r="K137"/>
      <c r="L137"/>
    </row>
    <row r="138" spans="1:12" ht="22.5" customHeight="1">
      <c r="A138"/>
      <c r="B138" s="108"/>
      <c r="C138" s="108"/>
      <c r="D138"/>
      <c r="E138" s="108"/>
      <c r="F138"/>
      <c r="G138"/>
      <c r="H138"/>
      <c r="I138"/>
      <c r="J138"/>
      <c r="K138"/>
      <c r="L138"/>
    </row>
    <row r="139" spans="1:12" ht="22.5" customHeight="1">
      <c r="A139"/>
      <c r="B139" s="108"/>
      <c r="C139" s="108"/>
      <c r="D139"/>
      <c r="E139" s="108"/>
      <c r="F139"/>
      <c r="G139"/>
      <c r="H139"/>
      <c r="I139"/>
      <c r="J139"/>
      <c r="K139"/>
      <c r="L139"/>
    </row>
    <row r="140" spans="1:12" ht="22.5" customHeight="1">
      <c r="A140"/>
      <c r="B140" s="108"/>
      <c r="C140" s="108"/>
      <c r="D140"/>
      <c r="E140" s="108"/>
      <c r="F140"/>
      <c r="G140"/>
      <c r="H140"/>
      <c r="I140"/>
      <c r="J140"/>
      <c r="K140"/>
      <c r="L140"/>
    </row>
    <row r="141" spans="1:12" ht="22.5" customHeight="1">
      <c r="A141"/>
      <c r="B141" s="108"/>
      <c r="C141" s="108"/>
      <c r="D141"/>
      <c r="E141" s="108"/>
      <c r="F141"/>
      <c r="G141"/>
      <c r="H141"/>
      <c r="I141"/>
      <c r="J141"/>
      <c r="K141"/>
      <c r="L141"/>
    </row>
    <row r="142" spans="1:12" ht="22.5" customHeight="1">
      <c r="A142"/>
      <c r="B142" s="108"/>
      <c r="C142" s="108"/>
      <c r="D142"/>
      <c r="E142" s="108"/>
      <c r="F142"/>
      <c r="G142"/>
      <c r="H142"/>
      <c r="I142"/>
      <c r="J142"/>
      <c r="K142"/>
      <c r="L142"/>
    </row>
    <row r="143" spans="1:12" ht="22.5" customHeight="1">
      <c r="A143"/>
      <c r="B143" s="108"/>
      <c r="C143" s="108"/>
      <c r="D143"/>
      <c r="E143" s="108"/>
      <c r="F143"/>
      <c r="G143"/>
      <c r="H143"/>
      <c r="I143"/>
      <c r="J143"/>
      <c r="K143"/>
      <c r="L143"/>
    </row>
    <row r="144" spans="1:12" ht="22.5" customHeight="1">
      <c r="A144"/>
      <c r="B144" s="108"/>
      <c r="C144" s="108"/>
      <c r="D144"/>
      <c r="E144" s="108"/>
      <c r="F144"/>
      <c r="G144"/>
      <c r="H144"/>
      <c r="I144"/>
      <c r="J144"/>
      <c r="K144"/>
      <c r="L144"/>
    </row>
    <row r="145" spans="1:12" ht="22.5" customHeight="1">
      <c r="A145"/>
      <c r="B145" s="108"/>
      <c r="C145" s="108"/>
      <c r="D145"/>
      <c r="E145" s="108"/>
      <c r="F145"/>
      <c r="G145"/>
      <c r="H145"/>
      <c r="I145"/>
      <c r="J145"/>
      <c r="K145"/>
      <c r="L145"/>
    </row>
    <row r="146" spans="1:12" ht="22.5" customHeight="1">
      <c r="A146"/>
      <c r="B146" s="108"/>
      <c r="C146" s="108"/>
      <c r="D146"/>
      <c r="E146" s="108"/>
      <c r="F146"/>
      <c r="G146"/>
      <c r="H146"/>
      <c r="I146"/>
      <c r="J146"/>
      <c r="K146"/>
      <c r="L146"/>
    </row>
    <row r="147" spans="1:12" ht="22.5" customHeight="1">
      <c r="A147"/>
      <c r="B147" s="108"/>
      <c r="C147" s="108"/>
      <c r="D147"/>
      <c r="E147" s="108"/>
      <c r="F147"/>
      <c r="G147"/>
      <c r="H147"/>
      <c r="I147"/>
      <c r="J147"/>
      <c r="K147"/>
      <c r="L147"/>
    </row>
    <row r="148" spans="1:12" ht="22.5" customHeight="1">
      <c r="A148"/>
      <c r="B148" s="108"/>
      <c r="C148" s="108"/>
      <c r="D148"/>
      <c r="E148" s="108"/>
      <c r="F148"/>
      <c r="G148"/>
      <c r="H148"/>
      <c r="I148"/>
      <c r="J148"/>
      <c r="K148"/>
      <c r="L148"/>
    </row>
    <row r="149" spans="1:12" ht="22.5" customHeight="1">
      <c r="A149"/>
      <c r="B149" s="108"/>
      <c r="C149" s="108"/>
      <c r="D149"/>
      <c r="E149" s="108"/>
      <c r="F149"/>
      <c r="G149"/>
      <c r="H149"/>
      <c r="I149"/>
      <c r="J149"/>
      <c r="K149"/>
      <c r="L149"/>
    </row>
    <row r="150" spans="1:12" ht="22.5" customHeight="1">
      <c r="A150"/>
      <c r="B150" s="108"/>
      <c r="C150" s="108"/>
      <c r="D150"/>
      <c r="E150" s="108"/>
      <c r="F150"/>
      <c r="G150"/>
      <c r="H150"/>
      <c r="I150"/>
      <c r="J150"/>
      <c r="K150"/>
      <c r="L150"/>
    </row>
    <row r="151" spans="1:12" ht="22.5" customHeight="1">
      <c r="A151"/>
      <c r="B151" s="108"/>
      <c r="C151" s="108"/>
      <c r="D151"/>
      <c r="E151" s="108"/>
      <c r="F151"/>
      <c r="G151"/>
      <c r="H151"/>
      <c r="I151"/>
      <c r="J151"/>
      <c r="K151"/>
      <c r="L151"/>
    </row>
    <row r="152" spans="1:12" ht="22.5" customHeight="1">
      <c r="A152"/>
      <c r="B152" s="108"/>
      <c r="C152" s="108"/>
      <c r="D152"/>
      <c r="E152" s="108"/>
      <c r="F152"/>
      <c r="G152"/>
      <c r="H152"/>
      <c r="I152"/>
      <c r="J152"/>
      <c r="K152"/>
      <c r="L152"/>
    </row>
    <row r="153" spans="1:12" ht="22.5" customHeight="1">
      <c r="A153"/>
      <c r="B153" s="108"/>
      <c r="C153" s="108"/>
      <c r="D153"/>
      <c r="E153" s="108"/>
      <c r="F153"/>
      <c r="G153"/>
      <c r="H153"/>
      <c r="I153"/>
      <c r="J153"/>
      <c r="K153"/>
      <c r="L153"/>
    </row>
    <row r="154" spans="1:12" ht="22.5" customHeight="1">
      <c r="A154"/>
      <c r="B154" s="108"/>
      <c r="C154" s="108"/>
      <c r="D154"/>
      <c r="E154" s="108"/>
      <c r="F154"/>
      <c r="G154"/>
      <c r="H154"/>
      <c r="I154"/>
      <c r="J154"/>
      <c r="K154"/>
      <c r="L154"/>
    </row>
    <row r="155" spans="1:12" ht="22.5" customHeight="1">
      <c r="A155"/>
      <c r="B155" s="108"/>
      <c r="C155" s="108"/>
      <c r="D155"/>
      <c r="E155" s="108"/>
      <c r="F155"/>
      <c r="G155"/>
      <c r="H155"/>
      <c r="I155"/>
      <c r="J155"/>
      <c r="K155"/>
      <c r="L155"/>
    </row>
    <row r="156" spans="1:12" ht="22.5" customHeight="1">
      <c r="A156"/>
      <c r="B156" s="108"/>
      <c r="C156" s="108"/>
      <c r="D156"/>
      <c r="E156" s="108"/>
      <c r="F156"/>
      <c r="G156"/>
      <c r="H156"/>
      <c r="I156"/>
      <c r="J156"/>
      <c r="K156"/>
      <c r="L156"/>
    </row>
    <row r="157" spans="1:12" ht="22.5" customHeight="1">
      <c r="A157"/>
      <c r="B157" s="108"/>
      <c r="C157" s="108"/>
      <c r="D157"/>
      <c r="E157" s="108"/>
      <c r="F157"/>
      <c r="G157"/>
      <c r="H157"/>
      <c r="I157"/>
      <c r="J157"/>
      <c r="K157"/>
      <c r="L157"/>
    </row>
    <row r="158" spans="1:12" ht="22.5" customHeight="1">
      <c r="A158"/>
      <c r="B158" s="108"/>
      <c r="C158" s="108"/>
      <c r="D158"/>
      <c r="E158" s="108"/>
      <c r="F158"/>
      <c r="G158"/>
      <c r="H158"/>
      <c r="I158"/>
      <c r="J158"/>
      <c r="K158"/>
      <c r="L158"/>
    </row>
    <row r="159" spans="1:12" ht="22.5" customHeight="1">
      <c r="A159"/>
      <c r="B159" s="108"/>
      <c r="C159" s="108"/>
      <c r="D159"/>
      <c r="E159" s="108"/>
      <c r="F159"/>
      <c r="G159"/>
      <c r="H159"/>
      <c r="I159"/>
      <c r="J159"/>
      <c r="K159"/>
      <c r="L159"/>
    </row>
    <row r="160" spans="1:12" ht="22.5" customHeight="1">
      <c r="A160"/>
      <c r="B160" s="108"/>
      <c r="C160" s="108"/>
      <c r="D160"/>
      <c r="E160" s="108"/>
      <c r="F160"/>
      <c r="G160"/>
      <c r="H160"/>
      <c r="I160"/>
      <c r="J160"/>
      <c r="K160"/>
      <c r="L160"/>
    </row>
    <row r="161" spans="1:12" ht="22.5" customHeight="1">
      <c r="A161"/>
      <c r="B161" s="108"/>
      <c r="C161" s="108"/>
      <c r="D161"/>
      <c r="E161" s="108"/>
      <c r="F161"/>
      <c r="G161"/>
      <c r="H161"/>
      <c r="I161"/>
      <c r="J161"/>
      <c r="K161"/>
      <c r="L161"/>
    </row>
    <row r="162" spans="1:12" ht="22.5" customHeight="1">
      <c r="A162"/>
      <c r="B162" s="108"/>
      <c r="C162" s="108"/>
      <c r="D162"/>
      <c r="E162" s="108"/>
      <c r="F162"/>
      <c r="G162"/>
      <c r="H162"/>
      <c r="I162"/>
      <c r="J162"/>
      <c r="K162"/>
      <c r="L162"/>
    </row>
    <row r="163" spans="1:12" ht="22.5" customHeight="1">
      <c r="A163"/>
      <c r="B163" s="108"/>
      <c r="C163" s="108"/>
      <c r="D163"/>
      <c r="E163" s="108"/>
      <c r="F163"/>
      <c r="G163"/>
      <c r="H163"/>
      <c r="I163"/>
      <c r="J163"/>
      <c r="K163"/>
      <c r="L163"/>
    </row>
    <row r="164" spans="1:12" ht="22.5" customHeight="1">
      <c r="A164"/>
      <c r="B164" s="108"/>
      <c r="C164" s="108"/>
      <c r="D164"/>
      <c r="E164" s="108"/>
      <c r="F164"/>
      <c r="G164"/>
      <c r="H164"/>
      <c r="I164"/>
      <c r="J164"/>
      <c r="K164"/>
      <c r="L164"/>
    </row>
    <row r="165" spans="1:12" ht="22.5" customHeight="1">
      <c r="A165"/>
      <c r="B165" s="108"/>
      <c r="C165" s="108"/>
      <c r="D165"/>
      <c r="E165" s="108"/>
      <c r="F165"/>
      <c r="G165"/>
      <c r="H165"/>
      <c r="I165"/>
      <c r="J165"/>
      <c r="K165"/>
      <c r="L165"/>
    </row>
    <row r="166" spans="1:12" ht="22.5" customHeight="1">
      <c r="A166"/>
      <c r="B166" s="108"/>
      <c r="C166" s="108"/>
      <c r="D166"/>
      <c r="E166" s="108"/>
      <c r="F166"/>
      <c r="G166"/>
      <c r="H166"/>
      <c r="I166"/>
      <c r="J166"/>
      <c r="K166"/>
      <c r="L166"/>
    </row>
    <row r="167" spans="1:12" ht="22.5" customHeight="1">
      <c r="A167"/>
      <c r="B167" s="108"/>
      <c r="C167" s="108"/>
      <c r="D167"/>
      <c r="E167" s="108"/>
      <c r="F167"/>
      <c r="G167"/>
      <c r="H167"/>
      <c r="I167"/>
      <c r="J167"/>
      <c r="K167"/>
      <c r="L167"/>
    </row>
    <row r="168" spans="1:12" ht="22.5" customHeight="1">
      <c r="A168"/>
      <c r="B168" s="108"/>
      <c r="C168" s="108"/>
      <c r="D168"/>
      <c r="E168" s="108"/>
      <c r="F168"/>
      <c r="G168"/>
      <c r="H168"/>
      <c r="I168"/>
      <c r="J168"/>
      <c r="K168"/>
      <c r="L168"/>
    </row>
    <row r="169" spans="1:12" ht="22.5" customHeight="1">
      <c r="A169"/>
      <c r="B169" s="108"/>
      <c r="C169" s="108"/>
      <c r="D169"/>
      <c r="E169" s="108"/>
      <c r="F169"/>
      <c r="G169"/>
      <c r="H169"/>
      <c r="I169"/>
      <c r="J169"/>
      <c r="K169"/>
      <c r="L169"/>
    </row>
    <row r="170" spans="1:12" ht="22.5" customHeight="1">
      <c r="A170"/>
      <c r="B170" s="108"/>
      <c r="C170" s="108"/>
      <c r="D170"/>
      <c r="E170" s="108"/>
      <c r="F170"/>
      <c r="G170"/>
      <c r="H170"/>
      <c r="I170"/>
      <c r="J170"/>
      <c r="K170"/>
      <c r="L170"/>
    </row>
    <row r="171" spans="1:12" ht="22.5" customHeight="1">
      <c r="A171"/>
      <c r="B171" s="108"/>
      <c r="C171" s="108"/>
      <c r="D171"/>
      <c r="E171" s="108"/>
      <c r="F171"/>
      <c r="G171"/>
      <c r="H171"/>
      <c r="I171"/>
      <c r="J171"/>
      <c r="K171"/>
      <c r="L171"/>
    </row>
    <row r="172" spans="1:12" ht="22.5" customHeight="1">
      <c r="A172"/>
      <c r="B172" s="108"/>
      <c r="C172" s="108"/>
      <c r="D172"/>
      <c r="E172" s="108"/>
      <c r="F172"/>
      <c r="G172"/>
      <c r="H172"/>
      <c r="I172"/>
      <c r="J172"/>
      <c r="K172"/>
      <c r="L172"/>
    </row>
    <row r="173" spans="1:12" ht="22.5" customHeight="1">
      <c r="A173"/>
      <c r="B173" s="108"/>
      <c r="C173" s="108"/>
      <c r="D173"/>
      <c r="E173" s="108"/>
      <c r="F173"/>
      <c r="G173"/>
      <c r="H173"/>
      <c r="I173"/>
      <c r="J173"/>
      <c r="K173"/>
      <c r="L173"/>
    </row>
    <row r="174" spans="1:12" ht="22.5" customHeight="1">
      <c r="A174"/>
      <c r="B174" s="108"/>
      <c r="C174" s="108"/>
      <c r="D174"/>
      <c r="E174" s="108"/>
      <c r="F174"/>
      <c r="G174"/>
      <c r="H174"/>
      <c r="I174"/>
      <c r="J174"/>
      <c r="K174"/>
      <c r="L174"/>
    </row>
    <row r="175" spans="1:12" ht="22.5" customHeight="1">
      <c r="A175"/>
      <c r="B175" s="108"/>
      <c r="C175" s="108"/>
      <c r="D175"/>
      <c r="E175" s="108"/>
      <c r="F175"/>
      <c r="G175"/>
      <c r="H175"/>
      <c r="I175"/>
      <c r="J175"/>
      <c r="K175"/>
      <c r="L175"/>
    </row>
    <row r="176" spans="1:12" ht="22.5" customHeight="1">
      <c r="A176"/>
      <c r="B176" s="108"/>
      <c r="C176" s="108"/>
      <c r="D176"/>
      <c r="E176" s="108"/>
      <c r="F176"/>
      <c r="G176"/>
      <c r="H176"/>
      <c r="I176"/>
      <c r="J176"/>
      <c r="K176"/>
      <c r="L176"/>
    </row>
    <row r="177" spans="1:12" ht="22.5" customHeight="1">
      <c r="A177"/>
      <c r="B177" s="108"/>
      <c r="C177" s="108"/>
      <c r="D177"/>
      <c r="E177" s="108"/>
      <c r="F177"/>
      <c r="G177"/>
      <c r="H177"/>
      <c r="I177"/>
      <c r="J177"/>
      <c r="K177"/>
      <c r="L177"/>
    </row>
    <row r="178" spans="1:12" ht="22.5" customHeight="1">
      <c r="A178"/>
      <c r="B178" s="108"/>
      <c r="C178" s="108"/>
      <c r="D178"/>
      <c r="E178" s="108"/>
      <c r="F178"/>
      <c r="G178"/>
      <c r="H178"/>
      <c r="I178"/>
      <c r="J178"/>
      <c r="K178"/>
      <c r="L178"/>
    </row>
    <row r="179" spans="1:12" ht="22.5" customHeight="1">
      <c r="A179"/>
      <c r="B179" s="108"/>
      <c r="C179" s="108"/>
      <c r="D179"/>
      <c r="E179" s="108"/>
      <c r="F179"/>
      <c r="G179"/>
      <c r="H179"/>
      <c r="I179"/>
      <c r="J179"/>
      <c r="K179"/>
      <c r="L179"/>
    </row>
    <row r="180" spans="1:12" ht="22.5" customHeight="1">
      <c r="A180"/>
      <c r="B180" s="108"/>
      <c r="C180" s="108"/>
      <c r="D180"/>
      <c r="E180" s="108"/>
      <c r="F180"/>
      <c r="G180"/>
      <c r="H180"/>
      <c r="I180"/>
      <c r="J180"/>
      <c r="K180"/>
      <c r="L180"/>
    </row>
    <row r="181" spans="1:12" ht="22.5" customHeight="1">
      <c r="A181"/>
      <c r="B181" s="108"/>
      <c r="C181" s="108"/>
      <c r="D181"/>
      <c r="E181" s="108"/>
      <c r="F181"/>
      <c r="G181"/>
      <c r="H181"/>
      <c r="I181"/>
      <c r="J181"/>
      <c r="K181"/>
      <c r="L181"/>
    </row>
    <row r="182" spans="1:12" ht="22.5" customHeight="1">
      <c r="A182"/>
      <c r="B182" s="108"/>
      <c r="C182" s="108"/>
      <c r="D182"/>
      <c r="E182" s="108"/>
      <c r="F182"/>
      <c r="G182"/>
      <c r="H182"/>
      <c r="I182"/>
      <c r="J182"/>
      <c r="K182"/>
      <c r="L182"/>
    </row>
    <row r="183" spans="1:12" ht="22.5" customHeight="1">
      <c r="A183"/>
      <c r="B183" s="108"/>
      <c r="C183" s="108"/>
      <c r="D183"/>
      <c r="E183" s="108"/>
      <c r="F183"/>
      <c r="G183"/>
      <c r="H183"/>
      <c r="I183"/>
      <c r="J183"/>
      <c r="K183"/>
      <c r="L183"/>
    </row>
    <row r="184" spans="1:12" ht="22.5" customHeight="1">
      <c r="A184"/>
      <c r="B184" s="108"/>
      <c r="C184" s="108"/>
      <c r="D184"/>
      <c r="E184" s="108"/>
      <c r="F184"/>
      <c r="G184"/>
      <c r="H184"/>
      <c r="I184"/>
      <c r="J184"/>
      <c r="K184"/>
      <c r="L184"/>
    </row>
    <row r="185" spans="1:12" ht="22.5" customHeight="1">
      <c r="A185"/>
      <c r="B185" s="108"/>
      <c r="C185" s="108"/>
      <c r="D185"/>
      <c r="E185" s="108"/>
      <c r="F185"/>
      <c r="G185"/>
      <c r="H185"/>
      <c r="I185"/>
      <c r="J185"/>
      <c r="K185"/>
      <c r="L185"/>
    </row>
    <row r="186" spans="1:12" ht="22.5" customHeight="1">
      <c r="A186"/>
      <c r="B186" s="108"/>
      <c r="C186" s="108"/>
      <c r="D186"/>
      <c r="E186" s="108"/>
      <c r="F186"/>
      <c r="G186"/>
      <c r="H186"/>
      <c r="I186"/>
      <c r="J186"/>
      <c r="K186"/>
      <c r="L186"/>
    </row>
    <row r="187" spans="1:12" ht="22.5" customHeight="1">
      <c r="A187"/>
      <c r="B187" s="108"/>
      <c r="C187" s="108"/>
      <c r="D187"/>
      <c r="E187" s="108"/>
      <c r="F187"/>
      <c r="G187"/>
      <c r="H187"/>
      <c r="I187"/>
      <c r="J187"/>
      <c r="K187"/>
      <c r="L187"/>
    </row>
    <row r="188" spans="1:12" ht="22.5" customHeight="1">
      <c r="A188"/>
      <c r="B188" s="108"/>
      <c r="C188" s="108"/>
      <c r="D188"/>
      <c r="E188" s="108"/>
      <c r="F188"/>
      <c r="G188"/>
      <c r="H188"/>
      <c r="I188"/>
      <c r="J188"/>
      <c r="K188"/>
      <c r="L188"/>
    </row>
    <row r="189" spans="1:12" ht="22.5" customHeight="1">
      <c r="A189"/>
      <c r="B189" s="108"/>
      <c r="C189" s="108"/>
      <c r="D189"/>
      <c r="E189" s="108"/>
      <c r="F189"/>
      <c r="G189"/>
      <c r="H189"/>
      <c r="I189"/>
      <c r="J189"/>
      <c r="K189"/>
      <c r="L189"/>
    </row>
    <row r="190" spans="1:12" ht="22.5" customHeight="1">
      <c r="A190"/>
      <c r="B190" s="108"/>
      <c r="C190" s="108"/>
      <c r="D190"/>
      <c r="E190" s="108"/>
      <c r="F190"/>
      <c r="G190"/>
      <c r="H190"/>
      <c r="I190"/>
      <c r="J190"/>
      <c r="K190"/>
      <c r="L190"/>
    </row>
    <row r="191" spans="1:12" ht="22.5" customHeight="1">
      <c r="A191"/>
      <c r="B191" s="108"/>
      <c r="C191" s="108"/>
      <c r="D191"/>
      <c r="E191" s="108"/>
      <c r="F191"/>
      <c r="G191"/>
      <c r="H191"/>
      <c r="I191"/>
      <c r="J191"/>
      <c r="K191"/>
      <c r="L191"/>
    </row>
    <row r="192" spans="1:12" ht="22.5" customHeight="1">
      <c r="A192"/>
      <c r="B192" s="108"/>
      <c r="C192" s="108"/>
      <c r="D192"/>
      <c r="E192" s="108"/>
      <c r="F192"/>
      <c r="G192"/>
      <c r="H192"/>
      <c r="I192"/>
      <c r="J192"/>
      <c r="K192"/>
      <c r="L192"/>
    </row>
    <row r="193" spans="1:12" ht="22.5" customHeight="1">
      <c r="A193"/>
      <c r="B193" s="108"/>
      <c r="C193" s="108"/>
      <c r="D193"/>
      <c r="E193" s="108"/>
      <c r="F193"/>
      <c r="G193"/>
      <c r="H193"/>
      <c r="I193"/>
      <c r="J193"/>
      <c r="K193"/>
      <c r="L193"/>
    </row>
    <row r="194" spans="1:12" ht="22.5" customHeight="1">
      <c r="A194"/>
      <c r="B194" s="108"/>
      <c r="C194" s="108"/>
      <c r="D194"/>
      <c r="E194" s="108"/>
      <c r="F194"/>
      <c r="G194"/>
      <c r="H194"/>
      <c r="I194"/>
      <c r="J194"/>
      <c r="K194"/>
      <c r="L194"/>
    </row>
    <row r="195" spans="1:12" ht="22.5" customHeight="1">
      <c r="A195"/>
      <c r="B195" s="108"/>
      <c r="C195" s="108"/>
      <c r="D195"/>
      <c r="E195" s="108"/>
      <c r="F195"/>
      <c r="G195"/>
      <c r="H195"/>
      <c r="I195"/>
      <c r="J195"/>
      <c r="K195"/>
      <c r="L195"/>
    </row>
    <row r="196" spans="1:12" ht="22.5" customHeight="1">
      <c r="A196"/>
      <c r="B196" s="108"/>
      <c r="C196" s="108"/>
      <c r="D196"/>
      <c r="E196" s="108"/>
      <c r="F196"/>
      <c r="G196"/>
      <c r="H196"/>
      <c r="I196"/>
      <c r="J196"/>
      <c r="K196"/>
      <c r="L196"/>
    </row>
    <row r="197" spans="1:12" ht="22.5" customHeight="1">
      <c r="A197"/>
      <c r="B197" s="108"/>
      <c r="C197" s="108"/>
      <c r="D197"/>
      <c r="E197" s="108"/>
      <c r="F197"/>
      <c r="G197"/>
      <c r="H197"/>
      <c r="I197"/>
      <c r="J197"/>
      <c r="K197"/>
      <c r="L197"/>
    </row>
    <row r="198" spans="1:12" ht="22.5" customHeight="1">
      <c r="A198"/>
      <c r="B198" s="108"/>
      <c r="C198" s="108"/>
      <c r="D198"/>
      <c r="E198" s="108"/>
      <c r="F198"/>
      <c r="G198"/>
      <c r="H198"/>
      <c r="I198"/>
      <c r="J198"/>
      <c r="K198"/>
      <c r="L198"/>
    </row>
    <row r="199" spans="1:12" ht="22.5" customHeight="1">
      <c r="A199"/>
      <c r="B199" s="108"/>
      <c r="C199" s="108"/>
      <c r="D199"/>
      <c r="E199" s="108"/>
      <c r="F199"/>
      <c r="G199"/>
      <c r="H199"/>
      <c r="I199"/>
      <c r="J199"/>
      <c r="K199"/>
      <c r="L199"/>
    </row>
    <row r="200" spans="1:12" ht="22.5" customHeight="1">
      <c r="A200"/>
      <c r="B200" s="108"/>
      <c r="C200" s="108"/>
      <c r="D200"/>
      <c r="E200" s="108"/>
      <c r="F200"/>
      <c r="G200"/>
      <c r="H200"/>
      <c r="I200"/>
      <c r="J200"/>
      <c r="K200"/>
      <c r="L200"/>
    </row>
    <row r="201" spans="1:12" ht="22.5" customHeight="1">
      <c r="A201"/>
      <c r="B201" s="108"/>
      <c r="C201" s="108"/>
      <c r="D201"/>
      <c r="E201" s="108"/>
      <c r="F201"/>
      <c r="G201"/>
      <c r="H201"/>
      <c r="I201"/>
      <c r="J201"/>
      <c r="K201"/>
      <c r="L201"/>
    </row>
    <row r="202" spans="1:12" ht="22.5" customHeight="1">
      <c r="A202"/>
      <c r="B202" s="108"/>
      <c r="C202" s="108"/>
      <c r="D202"/>
      <c r="E202" s="108"/>
      <c r="F202"/>
      <c r="G202"/>
      <c r="H202"/>
      <c r="I202"/>
      <c r="J202"/>
      <c r="K202"/>
      <c r="L202"/>
    </row>
    <row r="203" spans="1:12" ht="22.5" customHeight="1">
      <c r="A203"/>
      <c r="B203" s="108"/>
      <c r="C203" s="108"/>
      <c r="D203"/>
      <c r="E203" s="108"/>
      <c r="F203"/>
      <c r="G203"/>
      <c r="H203"/>
      <c r="I203"/>
      <c r="J203"/>
      <c r="K203"/>
      <c r="L203"/>
    </row>
    <row r="204" spans="1:12" ht="22.5" customHeight="1">
      <c r="A204"/>
      <c r="B204" s="108"/>
      <c r="C204" s="108"/>
      <c r="D204"/>
      <c r="E204" s="108"/>
      <c r="F204"/>
      <c r="G204"/>
      <c r="H204"/>
      <c r="I204"/>
      <c r="J204"/>
      <c r="K204"/>
      <c r="L204"/>
    </row>
    <row r="205" spans="1:12" ht="22.5" customHeight="1">
      <c r="A205"/>
      <c r="B205" s="108"/>
      <c r="C205" s="108"/>
      <c r="D205"/>
      <c r="E205" s="108"/>
      <c r="F205"/>
      <c r="G205"/>
      <c r="H205"/>
      <c r="I205"/>
      <c r="J205"/>
      <c r="K205"/>
      <c r="L205"/>
    </row>
    <row r="206" spans="1:12" ht="22.5" customHeight="1">
      <c r="A206"/>
      <c r="B206" s="108"/>
      <c r="C206" s="108"/>
      <c r="D206"/>
      <c r="E206" s="108"/>
      <c r="F206"/>
      <c r="G206"/>
      <c r="H206"/>
      <c r="I206"/>
      <c r="J206"/>
      <c r="K206"/>
      <c r="L206"/>
    </row>
    <row r="207" spans="1:12" ht="22.5" customHeight="1">
      <c r="A207"/>
      <c r="B207" s="108"/>
      <c r="C207" s="108"/>
      <c r="D207"/>
      <c r="E207" s="108"/>
      <c r="F207"/>
      <c r="G207"/>
      <c r="H207"/>
      <c r="I207"/>
      <c r="J207"/>
      <c r="K207"/>
      <c r="L207"/>
    </row>
    <row r="208" spans="1:12" ht="22.5" customHeight="1">
      <c r="A208"/>
      <c r="B208" s="108"/>
      <c r="C208" s="108"/>
      <c r="D208"/>
      <c r="E208" s="1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 s="108"/>
      <c r="D209"/>
      <c r="E209" s="108"/>
      <c r="F209"/>
      <c r="G209"/>
      <c r="H209"/>
      <c r="I209"/>
      <c r="J209"/>
      <c r="K209"/>
      <c r="L209"/>
    </row>
    <row r="210" spans="1:12" ht="22.5" customHeight="1">
      <c r="A210"/>
      <c r="B210" s="108"/>
      <c r="C210" s="108"/>
      <c r="D210"/>
      <c r="E210" s="108"/>
      <c r="F210"/>
      <c r="G210"/>
      <c r="H210"/>
      <c r="I210"/>
      <c r="J210"/>
      <c r="K210"/>
      <c r="L210"/>
    </row>
    <row r="211" spans="1:12" ht="22.5" customHeight="1">
      <c r="A211"/>
      <c r="B211" s="108"/>
      <c r="C211" s="108"/>
      <c r="D211"/>
      <c r="E211" s="108"/>
      <c r="F211"/>
      <c r="G211"/>
      <c r="H211"/>
      <c r="I211"/>
      <c r="J211"/>
      <c r="K211"/>
      <c r="L211"/>
    </row>
    <row r="212" spans="1:12" ht="22.5" customHeight="1">
      <c r="A212"/>
      <c r="B212" s="108"/>
      <c r="C212" s="108"/>
      <c r="D212"/>
      <c r="E212" s="108"/>
      <c r="F212"/>
      <c r="G212"/>
      <c r="H212"/>
      <c r="I212"/>
      <c r="J212"/>
      <c r="K212"/>
      <c r="L212"/>
    </row>
    <row r="213" spans="1:12" ht="22.5" customHeight="1">
      <c r="A213"/>
      <c r="B213" s="108"/>
      <c r="C213" s="108"/>
      <c r="D213"/>
      <c r="E213" s="108"/>
      <c r="F213"/>
      <c r="G213"/>
      <c r="H213"/>
      <c r="I213"/>
      <c r="J213"/>
      <c r="K213"/>
      <c r="L213"/>
    </row>
    <row r="214" spans="1:12" ht="22.5" customHeight="1">
      <c r="A214"/>
      <c r="B214" s="108"/>
      <c r="C214" s="108"/>
      <c r="D214"/>
      <c r="E214" s="108"/>
      <c r="F214"/>
      <c r="G214"/>
      <c r="H214"/>
      <c r="I214"/>
      <c r="J214"/>
      <c r="K214"/>
      <c r="L214"/>
    </row>
    <row r="215" spans="1:12" ht="22.5" customHeight="1">
      <c r="A215"/>
      <c r="B215" s="108"/>
      <c r="C215" s="108"/>
      <c r="D215"/>
      <c r="E215" s="108"/>
      <c r="F215"/>
      <c r="G215"/>
      <c r="H215"/>
      <c r="I215"/>
      <c r="J215"/>
      <c r="K215"/>
      <c r="L215"/>
    </row>
    <row r="216" spans="1:12" ht="22.5" customHeight="1">
      <c r="A216"/>
      <c r="B216" s="108"/>
      <c r="C216" s="108"/>
      <c r="D216"/>
      <c r="E216" s="108"/>
      <c r="F216"/>
      <c r="G216"/>
      <c r="H216"/>
      <c r="I216"/>
      <c r="J216"/>
      <c r="K216"/>
      <c r="L216"/>
    </row>
    <row r="217" spans="1:12" ht="22.5" customHeight="1">
      <c r="A217"/>
      <c r="B217" s="108"/>
      <c r="C217" s="108"/>
      <c r="D217"/>
      <c r="E217" s="108"/>
      <c r="F217"/>
      <c r="G217"/>
      <c r="H217"/>
      <c r="I217"/>
      <c r="J217"/>
      <c r="K217"/>
      <c r="L217"/>
    </row>
    <row r="218" spans="1:12" ht="22.5" customHeight="1">
      <c r="A218"/>
      <c r="B218" s="108"/>
      <c r="C218" s="108"/>
      <c r="D218"/>
      <c r="E218" s="108"/>
      <c r="F218"/>
      <c r="G218"/>
      <c r="H218"/>
      <c r="I218"/>
      <c r="J218"/>
      <c r="K218"/>
      <c r="L218"/>
    </row>
    <row r="219" spans="1:12" ht="22.5" customHeight="1">
      <c r="A219"/>
      <c r="B219" s="108"/>
      <c r="C219" s="108"/>
      <c r="D219"/>
      <c r="E219" s="108"/>
      <c r="F219"/>
      <c r="G219"/>
      <c r="H219"/>
      <c r="I219"/>
      <c r="J219"/>
      <c r="K219"/>
      <c r="L219"/>
    </row>
    <row r="220" spans="1:12" ht="22.5" customHeight="1">
      <c r="A220"/>
      <c r="B220" s="108"/>
      <c r="C220" s="108"/>
      <c r="D220"/>
      <c r="E220" s="108"/>
      <c r="F220"/>
      <c r="G220"/>
      <c r="H220"/>
      <c r="I220"/>
      <c r="J220"/>
      <c r="K220"/>
      <c r="L220"/>
    </row>
    <row r="221" spans="1:12" ht="22.5" customHeight="1">
      <c r="A221"/>
      <c r="B221" s="108"/>
      <c r="C221" s="108"/>
      <c r="D221"/>
      <c r="E221" s="108"/>
      <c r="F221"/>
      <c r="G221"/>
      <c r="H221"/>
      <c r="I221"/>
      <c r="J221"/>
      <c r="K221"/>
      <c r="L221"/>
    </row>
    <row r="222" spans="1:12" ht="22.5" customHeight="1">
      <c r="A222"/>
      <c r="B222" s="108"/>
      <c r="C222" s="108"/>
      <c r="D222"/>
      <c r="E222" s="108"/>
      <c r="F222"/>
      <c r="G222"/>
      <c r="H222"/>
      <c r="I222"/>
      <c r="J222"/>
      <c r="K222"/>
      <c r="L222"/>
    </row>
    <row r="223" spans="1:12" ht="22.5" customHeight="1">
      <c r="A223"/>
      <c r="B223" s="108"/>
      <c r="C223" s="108"/>
      <c r="D223"/>
      <c r="E223" s="108"/>
      <c r="F223"/>
      <c r="G223"/>
      <c r="H223"/>
      <c r="I223"/>
      <c r="J223"/>
      <c r="K223"/>
      <c r="L223"/>
    </row>
    <row r="224" spans="1:12" ht="22.5" customHeight="1">
      <c r="A224"/>
      <c r="B224" s="108"/>
      <c r="C224" s="108"/>
      <c r="D224"/>
      <c r="E224" s="108"/>
      <c r="F224"/>
      <c r="G224"/>
      <c r="H224"/>
      <c r="I224"/>
      <c r="J224"/>
      <c r="K224"/>
      <c r="L224"/>
    </row>
    <row r="225" spans="1:12" ht="22.5" customHeight="1">
      <c r="A225"/>
      <c r="B225" s="108"/>
      <c r="C225" s="108"/>
      <c r="D225"/>
      <c r="E225" s="108"/>
      <c r="F225"/>
      <c r="G225"/>
      <c r="H225"/>
      <c r="I225"/>
      <c r="J225"/>
      <c r="K225"/>
      <c r="L225"/>
    </row>
    <row r="226" spans="1:12" ht="22.5" customHeight="1">
      <c r="A226"/>
      <c r="B226" s="108"/>
      <c r="C226" s="108"/>
      <c r="D226"/>
      <c r="E226" s="108"/>
      <c r="F226"/>
      <c r="G226"/>
      <c r="H226"/>
      <c r="I226"/>
      <c r="J226"/>
      <c r="K226"/>
      <c r="L226"/>
    </row>
    <row r="227" spans="1:12" ht="22.5" customHeight="1">
      <c r="A227"/>
      <c r="B227" s="108"/>
      <c r="C227" s="108"/>
      <c r="D227"/>
      <c r="E227" s="108"/>
      <c r="F227"/>
      <c r="G227"/>
      <c r="H227"/>
      <c r="I227"/>
      <c r="J227"/>
      <c r="K227"/>
      <c r="L227"/>
    </row>
    <row r="228" spans="1:12" ht="22.5" customHeight="1">
      <c r="A228"/>
      <c r="B228" s="108"/>
      <c r="C228" s="108"/>
      <c r="D228"/>
      <c r="E228" s="108"/>
      <c r="F228"/>
      <c r="G228"/>
      <c r="H228"/>
      <c r="I228"/>
      <c r="J228"/>
      <c r="K228"/>
      <c r="L228"/>
    </row>
    <row r="229" spans="1:12" ht="22.5" customHeight="1">
      <c r="A229"/>
      <c r="B229" s="108"/>
      <c r="C229" s="108"/>
      <c r="D229"/>
      <c r="E229" s="108"/>
      <c r="F229"/>
      <c r="G229"/>
      <c r="H229"/>
      <c r="I229"/>
      <c r="J229"/>
      <c r="K229"/>
      <c r="L229"/>
    </row>
    <row r="230" spans="1:12" ht="22.5" customHeight="1">
      <c r="A230"/>
      <c r="B230" s="108"/>
      <c r="C230" s="108"/>
      <c r="D230"/>
      <c r="E230" s="108"/>
      <c r="F230"/>
      <c r="G230"/>
      <c r="H230"/>
      <c r="I230"/>
      <c r="J230"/>
      <c r="K230"/>
      <c r="L230"/>
    </row>
    <row r="231" spans="1:12" ht="22.5" customHeight="1">
      <c r="A231"/>
      <c r="B231" s="108"/>
      <c r="C231" s="108"/>
      <c r="D231"/>
      <c r="E231" s="108"/>
      <c r="F231"/>
      <c r="G231"/>
      <c r="H231"/>
      <c r="I231"/>
      <c r="J231"/>
      <c r="K231"/>
      <c r="L231"/>
    </row>
    <row r="232" spans="1:12" ht="22.5" customHeight="1">
      <c r="A232"/>
      <c r="B232" s="108"/>
      <c r="C232" s="108"/>
      <c r="D232"/>
      <c r="E232" s="108"/>
      <c r="F232"/>
      <c r="G232"/>
      <c r="H232"/>
      <c r="I232"/>
      <c r="J232"/>
      <c r="K232"/>
      <c r="L232"/>
    </row>
    <row r="233" spans="1:12" ht="22.5" customHeight="1">
      <c r="A233"/>
      <c r="B233" s="108"/>
      <c r="C233" s="108"/>
      <c r="D233"/>
      <c r="E233" s="108"/>
      <c r="F233"/>
      <c r="G233"/>
      <c r="H233"/>
      <c r="I233"/>
      <c r="J233"/>
      <c r="K233"/>
      <c r="L233"/>
    </row>
    <row r="234" spans="1:12" ht="22.5" customHeight="1">
      <c r="A234"/>
      <c r="B234" s="108"/>
      <c r="C234" s="108"/>
      <c r="D234"/>
      <c r="E234" s="108"/>
      <c r="F234"/>
      <c r="G234"/>
      <c r="H234"/>
      <c r="I234"/>
      <c r="J234"/>
      <c r="K234"/>
      <c r="L234"/>
    </row>
    <row r="235" spans="1:12" ht="22.5" customHeight="1">
      <c r="A235"/>
      <c r="B235" s="108"/>
      <c r="C235" s="108"/>
      <c r="D235"/>
      <c r="E235" s="108"/>
      <c r="F235"/>
      <c r="G235"/>
      <c r="H235"/>
      <c r="I235"/>
      <c r="J235"/>
      <c r="K235"/>
      <c r="L235"/>
    </row>
    <row r="236" spans="1:12" ht="22.5" customHeight="1">
      <c r="A236"/>
      <c r="B236" s="108"/>
      <c r="C236" s="108"/>
      <c r="D236"/>
      <c r="E236" s="108"/>
      <c r="F236"/>
      <c r="G236"/>
      <c r="H236"/>
      <c r="I236"/>
      <c r="J236"/>
      <c r="K236"/>
      <c r="L236"/>
    </row>
    <row r="237" spans="1:12" ht="22.5" customHeight="1">
      <c r="A237"/>
      <c r="B237" s="108"/>
      <c r="C237" s="108"/>
      <c r="D237"/>
      <c r="E237" s="108"/>
      <c r="F237"/>
      <c r="G237"/>
      <c r="H237"/>
      <c r="I237"/>
      <c r="J237"/>
      <c r="K237"/>
      <c r="L237"/>
    </row>
    <row r="238" spans="1:12" ht="22.5" customHeight="1">
      <c r="A238"/>
      <c r="B238" s="108"/>
      <c r="C238" s="108"/>
      <c r="D238"/>
      <c r="E238" s="108"/>
      <c r="F238"/>
      <c r="G238"/>
      <c r="H238"/>
      <c r="I238"/>
      <c r="J238"/>
      <c r="K238"/>
      <c r="L238"/>
    </row>
    <row r="239" spans="1:12" ht="22.5" customHeight="1">
      <c r="A239"/>
      <c r="B239" s="108"/>
      <c r="C239" s="108"/>
      <c r="D239"/>
      <c r="E239" s="108"/>
      <c r="F239"/>
      <c r="G239"/>
      <c r="H239"/>
      <c r="I239"/>
      <c r="J239"/>
      <c r="K239"/>
      <c r="L239"/>
    </row>
    <row r="240" spans="1:12" ht="22.5" customHeight="1">
      <c r="A240"/>
      <c r="B240" s="108"/>
      <c r="C240" s="108"/>
      <c r="D240"/>
      <c r="E240" s="108"/>
      <c r="F240"/>
      <c r="G240"/>
      <c r="H240"/>
      <c r="I240"/>
      <c r="J240"/>
      <c r="K240"/>
      <c r="L240"/>
    </row>
    <row r="241" spans="1:12" ht="22.5" customHeight="1">
      <c r="A241"/>
      <c r="B241" s="108"/>
      <c r="C241" s="108"/>
      <c r="D241"/>
      <c r="E241" s="108"/>
      <c r="F241"/>
      <c r="G241"/>
      <c r="H241"/>
      <c r="I241"/>
      <c r="J241"/>
      <c r="K241"/>
      <c r="L241"/>
    </row>
    <row r="242" spans="1:12" ht="22.5" customHeight="1">
      <c r="A242"/>
      <c r="B242" s="108"/>
      <c r="C242" s="108"/>
      <c r="D242"/>
      <c r="E242" s="108"/>
      <c r="F242"/>
      <c r="G242"/>
      <c r="H242"/>
      <c r="I242"/>
      <c r="J242"/>
      <c r="K242"/>
      <c r="L242"/>
    </row>
    <row r="243" spans="1:12" ht="22.5" customHeight="1">
      <c r="A243"/>
      <c r="B243" s="108"/>
      <c r="C243" s="108"/>
      <c r="D243"/>
      <c r="E243" s="108"/>
      <c r="F243"/>
      <c r="G243"/>
      <c r="H243"/>
      <c r="I243"/>
      <c r="J243"/>
      <c r="K243"/>
      <c r="L243"/>
    </row>
    <row r="244" spans="1:12" ht="22.5" customHeight="1">
      <c r="A244"/>
      <c r="B244" s="108"/>
      <c r="C244" s="108"/>
      <c r="D244"/>
      <c r="E244" s="108"/>
      <c r="F244"/>
      <c r="G244"/>
      <c r="H244"/>
      <c r="I244"/>
      <c r="J244"/>
      <c r="K244"/>
      <c r="L244"/>
    </row>
    <row r="245" spans="1:12" ht="22.5" customHeight="1">
      <c r="A245"/>
      <c r="B245" s="108"/>
      <c r="C245" s="108"/>
      <c r="D245"/>
      <c r="E245" s="108"/>
      <c r="F245"/>
      <c r="G245"/>
      <c r="H245"/>
      <c r="I245"/>
      <c r="J245"/>
      <c r="K245"/>
      <c r="L245"/>
    </row>
    <row r="246" spans="1:12" ht="22.5" customHeight="1">
      <c r="A246"/>
      <c r="B246" s="108"/>
      <c r="C246" s="108"/>
      <c r="D246"/>
      <c r="E246" s="108"/>
      <c r="F246"/>
      <c r="G246"/>
      <c r="H246"/>
      <c r="I246"/>
      <c r="J246"/>
      <c r="K246"/>
      <c r="L246"/>
    </row>
    <row r="247" spans="1:12" ht="22.5" customHeight="1">
      <c r="A247"/>
      <c r="B247" s="108"/>
      <c r="C247" s="108"/>
      <c r="D247"/>
      <c r="E247" s="108"/>
      <c r="F247"/>
      <c r="G247"/>
      <c r="H247"/>
      <c r="I247"/>
      <c r="J247"/>
      <c r="K247"/>
      <c r="L247"/>
    </row>
    <row r="248" spans="1:12" ht="22.5" customHeight="1">
      <c r="A248"/>
      <c r="B248" s="108"/>
      <c r="C248" s="108"/>
      <c r="D248"/>
      <c r="E248" s="108"/>
      <c r="F248"/>
      <c r="G248"/>
      <c r="H248"/>
      <c r="I248"/>
      <c r="J248"/>
      <c r="K248"/>
      <c r="L248"/>
    </row>
    <row r="249" spans="1:12" ht="22.5" customHeight="1">
      <c r="A249"/>
      <c r="B249" s="108"/>
      <c r="C249" s="108"/>
      <c r="D249"/>
      <c r="E249" s="108"/>
      <c r="F249"/>
      <c r="G249"/>
      <c r="H249"/>
      <c r="I249"/>
      <c r="J249"/>
      <c r="K249"/>
      <c r="L249"/>
    </row>
    <row r="250" spans="1:12" ht="22.5" customHeight="1">
      <c r="A250"/>
      <c r="B250" s="108"/>
      <c r="C250" s="108"/>
      <c r="D250"/>
      <c r="E250" s="108"/>
      <c r="F250"/>
      <c r="G250"/>
      <c r="H250"/>
      <c r="I250"/>
      <c r="J250"/>
      <c r="K250"/>
      <c r="L250"/>
    </row>
    <row r="251" spans="1:12" ht="22.5" customHeight="1">
      <c r="A251"/>
      <c r="B251" s="108"/>
      <c r="C251" s="108"/>
      <c r="D251"/>
      <c r="E251" s="108"/>
      <c r="F251"/>
      <c r="G251"/>
      <c r="H251"/>
      <c r="I251"/>
      <c r="J251"/>
      <c r="K251"/>
      <c r="L251"/>
    </row>
    <row r="252" spans="1:12" ht="22.5" customHeight="1">
      <c r="A252"/>
      <c r="B252" s="108"/>
      <c r="C252" s="108"/>
      <c r="D252"/>
      <c r="E252" s="108"/>
      <c r="F252"/>
      <c r="G252"/>
      <c r="H252"/>
      <c r="I252"/>
      <c r="J252"/>
      <c r="K252"/>
      <c r="L252"/>
    </row>
    <row r="253" spans="1:12" ht="22.5" customHeight="1">
      <c r="A253"/>
      <c r="B253" s="108"/>
      <c r="C253" s="108"/>
      <c r="D253"/>
      <c r="E253" s="108"/>
      <c r="F253"/>
      <c r="G253"/>
      <c r="H253"/>
      <c r="I253"/>
      <c r="J253"/>
      <c r="K253"/>
      <c r="L253"/>
    </row>
    <row r="254" spans="1:12" ht="22.5" customHeight="1">
      <c r="A254"/>
      <c r="B254" s="108"/>
      <c r="C254" s="108"/>
      <c r="D254"/>
      <c r="E254" s="108"/>
      <c r="F254"/>
      <c r="G254"/>
      <c r="H254"/>
      <c r="I254"/>
      <c r="J254"/>
      <c r="K254"/>
      <c r="L254"/>
    </row>
    <row r="255" spans="1:12" ht="22.5" customHeight="1">
      <c r="A255"/>
      <c r="B255" s="108"/>
      <c r="C255" s="108"/>
      <c r="D255"/>
      <c r="E255" s="108"/>
      <c r="F255"/>
      <c r="G255"/>
      <c r="H255"/>
      <c r="I255"/>
      <c r="J255"/>
      <c r="K255"/>
      <c r="L255"/>
    </row>
  </sheetData>
  <mergeCells count="11">
    <mergeCell ref="A1:L1"/>
    <mergeCell ref="D16:E16"/>
    <mergeCell ref="D17:E17"/>
    <mergeCell ref="D18:E18"/>
    <mergeCell ref="D19:E19"/>
    <mergeCell ref="D20:E20"/>
    <mergeCell ref="A3:A5"/>
    <mergeCell ref="A6:A8"/>
    <mergeCell ref="A9:A11"/>
    <mergeCell ref="A12:A14"/>
    <mergeCell ref="B16:B20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K329"/>
  <sheetViews>
    <sheetView workbookViewId="0">
      <selection activeCell="K19" sqref="H3:H19 K3:K19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customWidth="1"/>
    <col min="7" max="7" width="8.375" style="1" customWidth="1"/>
    <col min="8" max="8" width="9.5" style="1" customWidth="1"/>
    <col min="9" max="9" width="12.5" style="3" hidden="1" customWidth="1"/>
    <col min="10" max="10" width="12.5" style="3" customWidth="1"/>
    <col min="11" max="11" width="42.125" style="4" customWidth="1"/>
  </cols>
  <sheetData>
    <row r="1" spans="1:11" ht="33.6" customHeight="1">
      <c r="A1" s="648" t="s">
        <v>3095</v>
      </c>
      <c r="B1" s="648"/>
      <c r="C1" s="648"/>
      <c r="D1" s="648"/>
      <c r="E1" s="648"/>
      <c r="F1" s="649"/>
      <c r="G1" s="649"/>
      <c r="H1" s="649"/>
      <c r="I1" s="648"/>
      <c r="J1" s="648"/>
      <c r="K1" s="648"/>
    </row>
    <row r="2" spans="1:11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5" t="s">
        <v>12</v>
      </c>
      <c r="J2" s="25" t="s">
        <v>3062</v>
      </c>
      <c r="K2" s="25" t="s">
        <v>13</v>
      </c>
    </row>
    <row r="3" spans="1:11" ht="22.5" customHeight="1">
      <c r="A3" s="42" t="s">
        <v>893</v>
      </c>
      <c r="B3" s="5">
        <v>1</v>
      </c>
      <c r="C3" s="27" t="s">
        <v>2463</v>
      </c>
      <c r="D3" s="6" t="s">
        <v>2464</v>
      </c>
      <c r="E3" s="32" t="s">
        <v>1213</v>
      </c>
      <c r="G3" s="1">
        <v>550</v>
      </c>
      <c r="H3" s="1">
        <v>300</v>
      </c>
      <c r="I3" s="10"/>
      <c r="J3" s="1">
        <v>40</v>
      </c>
      <c r="K3" s="51" t="s">
        <v>1599</v>
      </c>
    </row>
    <row r="4" spans="1:11" ht="22.5" customHeight="1">
      <c r="A4" s="42" t="s">
        <v>2466</v>
      </c>
      <c r="B4" s="5">
        <v>3</v>
      </c>
      <c r="C4" s="27" t="s">
        <v>2467</v>
      </c>
      <c r="D4" s="6" t="s">
        <v>1179</v>
      </c>
      <c r="E4" s="32" t="s">
        <v>1180</v>
      </c>
      <c r="G4" s="1">
        <v>700</v>
      </c>
      <c r="H4" s="1">
        <v>300</v>
      </c>
      <c r="I4" s="10"/>
      <c r="J4" s="1">
        <v>40</v>
      </c>
      <c r="K4" s="51" t="s">
        <v>1599</v>
      </c>
    </row>
    <row r="5" spans="1:11" ht="22.5" customHeight="1">
      <c r="A5" s="42" t="s">
        <v>1182</v>
      </c>
      <c r="B5" s="5">
        <v>1</v>
      </c>
      <c r="C5" s="27" t="s">
        <v>2469</v>
      </c>
      <c r="D5" s="6" t="s">
        <v>2470</v>
      </c>
      <c r="E5" s="32" t="s">
        <v>2471</v>
      </c>
      <c r="G5" s="1">
        <v>500</v>
      </c>
      <c r="H5" s="1">
        <v>300</v>
      </c>
      <c r="I5" s="10"/>
      <c r="J5" s="1">
        <v>35</v>
      </c>
      <c r="K5" s="51" t="s">
        <v>1599</v>
      </c>
    </row>
    <row r="6" spans="1:11" ht="22.5" customHeight="1">
      <c r="A6" s="555" t="s">
        <v>2256</v>
      </c>
      <c r="B6" s="5">
        <v>3</v>
      </c>
      <c r="C6" s="27" t="s">
        <v>2473</v>
      </c>
      <c r="D6" s="6" t="s">
        <v>1206</v>
      </c>
      <c r="E6" s="32" t="s">
        <v>1207</v>
      </c>
      <c r="G6" s="1">
        <v>400</v>
      </c>
      <c r="H6" s="1">
        <v>200</v>
      </c>
      <c r="I6" s="10"/>
      <c r="J6" s="1">
        <v>60</v>
      </c>
      <c r="K6" s="51" t="s">
        <v>1644</v>
      </c>
    </row>
    <row r="7" spans="1:11" ht="22.5" customHeight="1">
      <c r="A7" s="557"/>
      <c r="B7" s="5">
        <v>3</v>
      </c>
      <c r="C7" s="27" t="s">
        <v>2475</v>
      </c>
      <c r="D7" s="6" t="s">
        <v>1206</v>
      </c>
      <c r="E7" s="32" t="s">
        <v>1207</v>
      </c>
      <c r="G7" s="1">
        <v>400</v>
      </c>
      <c r="H7" s="1">
        <v>200</v>
      </c>
      <c r="I7" s="10"/>
      <c r="J7" s="1">
        <v>30</v>
      </c>
      <c r="K7" s="51" t="s">
        <v>1644</v>
      </c>
    </row>
    <row r="8" spans="1:11" ht="22.5" customHeight="1">
      <c r="A8" s="555" t="s">
        <v>610</v>
      </c>
      <c r="B8" s="5">
        <v>3</v>
      </c>
      <c r="C8" s="27" t="s">
        <v>2477</v>
      </c>
      <c r="D8" s="6" t="s">
        <v>2478</v>
      </c>
      <c r="E8" s="32" t="s">
        <v>1147</v>
      </c>
      <c r="G8" s="1">
        <v>1420</v>
      </c>
      <c r="H8" s="1">
        <v>500</v>
      </c>
      <c r="I8" s="10"/>
      <c r="J8" s="1">
        <v>10</v>
      </c>
      <c r="K8" s="51" t="s">
        <v>129</v>
      </c>
    </row>
    <row r="9" spans="1:11" ht="22.5" customHeight="1">
      <c r="A9" s="556"/>
      <c r="B9" s="5">
        <v>3</v>
      </c>
      <c r="C9" s="27" t="s">
        <v>2481</v>
      </c>
      <c r="D9" s="6" t="s">
        <v>2478</v>
      </c>
      <c r="E9" s="32" t="s">
        <v>1147</v>
      </c>
      <c r="G9" s="1">
        <v>1200</v>
      </c>
      <c r="H9" s="1">
        <v>300</v>
      </c>
      <c r="I9" s="10"/>
      <c r="J9" s="1">
        <v>14</v>
      </c>
      <c r="K9" s="51" t="s">
        <v>1599</v>
      </c>
    </row>
    <row r="10" spans="1:11" ht="22.5" customHeight="1">
      <c r="A10" s="557"/>
      <c r="B10" s="5">
        <v>3</v>
      </c>
      <c r="C10" s="27" t="s">
        <v>2483</v>
      </c>
      <c r="D10" s="6" t="s">
        <v>2478</v>
      </c>
      <c r="E10" s="32" t="s">
        <v>1147</v>
      </c>
      <c r="G10" s="1">
        <v>500</v>
      </c>
      <c r="H10" s="1">
        <v>200</v>
      </c>
      <c r="I10" s="10"/>
      <c r="J10" s="1">
        <v>10</v>
      </c>
      <c r="K10" s="51" t="s">
        <v>129</v>
      </c>
    </row>
    <row r="11" spans="1:11" ht="22.5" customHeight="1">
      <c r="A11" s="555" t="s">
        <v>620</v>
      </c>
      <c r="B11" s="5">
        <v>3</v>
      </c>
      <c r="C11" s="27" t="s">
        <v>2485</v>
      </c>
      <c r="D11" s="6" t="s">
        <v>1157</v>
      </c>
      <c r="E11" s="32" t="s">
        <v>1158</v>
      </c>
      <c r="G11" s="1">
        <v>2050</v>
      </c>
      <c r="H11" s="1">
        <v>500</v>
      </c>
      <c r="I11" s="10"/>
      <c r="J11" s="1">
        <v>60</v>
      </c>
      <c r="K11" s="51" t="s">
        <v>129</v>
      </c>
    </row>
    <row r="12" spans="1:11" ht="22.5" customHeight="1">
      <c r="A12" s="556"/>
      <c r="B12" s="5">
        <v>4</v>
      </c>
      <c r="C12" s="27" t="s">
        <v>2487</v>
      </c>
      <c r="D12" s="6" t="s">
        <v>1157</v>
      </c>
      <c r="E12" s="32" t="s">
        <v>1158</v>
      </c>
      <c r="G12" s="1">
        <v>2860</v>
      </c>
      <c r="H12" s="1">
        <v>0</v>
      </c>
      <c r="I12" s="10"/>
      <c r="J12" s="1">
        <v>40</v>
      </c>
      <c r="K12" s="6" t="s">
        <v>95</v>
      </c>
    </row>
    <row r="13" spans="1:11" ht="22.5" customHeight="1">
      <c r="A13" s="557"/>
      <c r="B13" s="5">
        <v>2</v>
      </c>
      <c r="C13" s="27" t="s">
        <v>2489</v>
      </c>
      <c r="D13" s="6" t="s">
        <v>1157</v>
      </c>
      <c r="E13" s="32" t="s">
        <v>1158</v>
      </c>
      <c r="G13" s="1">
        <v>460</v>
      </c>
      <c r="H13" s="1">
        <v>200</v>
      </c>
      <c r="I13" s="10"/>
      <c r="J13" s="1">
        <v>22</v>
      </c>
      <c r="K13" s="51" t="s">
        <v>1599</v>
      </c>
    </row>
    <row r="14" spans="1:11" ht="22.5" customHeight="1">
      <c r="A14" s="558" t="s">
        <v>1855</v>
      </c>
      <c r="B14" s="5">
        <v>1</v>
      </c>
      <c r="C14" s="27" t="s">
        <v>2491</v>
      </c>
      <c r="D14" s="6" t="s">
        <v>2492</v>
      </c>
      <c r="E14" s="32" t="s">
        <v>2493</v>
      </c>
      <c r="G14" s="1">
        <v>268</v>
      </c>
      <c r="H14" s="1">
        <v>200</v>
      </c>
      <c r="I14" s="10"/>
      <c r="J14" s="1">
        <v>22</v>
      </c>
      <c r="K14" s="51" t="s">
        <v>1599</v>
      </c>
    </row>
    <row r="15" spans="1:11" ht="22.5" customHeight="1">
      <c r="A15" s="559"/>
      <c r="B15" s="5">
        <v>3</v>
      </c>
      <c r="C15" s="27" t="s">
        <v>2495</v>
      </c>
      <c r="D15" s="6" t="s">
        <v>2492</v>
      </c>
      <c r="E15" s="32" t="s">
        <v>2493</v>
      </c>
      <c r="G15" s="1">
        <v>260</v>
      </c>
      <c r="H15" s="1">
        <v>200</v>
      </c>
      <c r="I15" s="10"/>
      <c r="J15" s="1">
        <v>22</v>
      </c>
      <c r="K15" s="51" t="s">
        <v>129</v>
      </c>
    </row>
    <row r="16" spans="1:11" ht="22.5" customHeight="1">
      <c r="A16" s="560"/>
      <c r="B16" s="5">
        <v>3</v>
      </c>
      <c r="C16" s="27" t="s">
        <v>2497</v>
      </c>
      <c r="D16" s="6" t="s">
        <v>2492</v>
      </c>
      <c r="E16" s="32" t="s">
        <v>2493</v>
      </c>
      <c r="G16" s="1">
        <v>220</v>
      </c>
      <c r="H16" s="1">
        <v>200</v>
      </c>
      <c r="I16" s="10"/>
      <c r="J16" s="1">
        <v>22</v>
      </c>
      <c r="K16" s="51" t="s">
        <v>129</v>
      </c>
    </row>
    <row r="17" spans="1:11" ht="22.5" customHeight="1">
      <c r="A17" s="555" t="s">
        <v>2208</v>
      </c>
      <c r="B17" s="5">
        <v>4</v>
      </c>
      <c r="C17" s="27" t="s">
        <v>2499</v>
      </c>
      <c r="D17" s="6" t="s">
        <v>2500</v>
      </c>
      <c r="E17" s="32" t="s">
        <v>2501</v>
      </c>
      <c r="G17" s="1">
        <v>850</v>
      </c>
      <c r="H17" s="1">
        <v>300</v>
      </c>
      <c r="I17" s="10"/>
      <c r="J17" s="1">
        <v>45</v>
      </c>
      <c r="K17" s="51" t="s">
        <v>129</v>
      </c>
    </row>
    <row r="18" spans="1:11" ht="22.5" customHeight="1">
      <c r="A18" s="557"/>
      <c r="B18" s="5">
        <v>3</v>
      </c>
      <c r="C18" s="27" t="s">
        <v>2503</v>
      </c>
      <c r="D18" s="6" t="s">
        <v>2500</v>
      </c>
      <c r="E18" s="32" t="s">
        <v>2501</v>
      </c>
      <c r="G18" s="1">
        <v>1460</v>
      </c>
      <c r="H18" s="1">
        <v>300</v>
      </c>
      <c r="I18" s="10"/>
      <c r="J18" s="1">
        <v>30</v>
      </c>
      <c r="K18" s="51" t="s">
        <v>129</v>
      </c>
    </row>
    <row r="19" spans="1:11" ht="22.5" customHeight="1">
      <c r="A19" s="42" t="s">
        <v>2191</v>
      </c>
      <c r="B19" s="5">
        <v>3</v>
      </c>
      <c r="C19" s="27" t="s">
        <v>2506</v>
      </c>
      <c r="D19" s="6" t="s">
        <v>2507</v>
      </c>
      <c r="E19" s="32" t="s">
        <v>2508</v>
      </c>
      <c r="G19" s="1">
        <v>637</v>
      </c>
      <c r="H19" s="1">
        <v>400</v>
      </c>
      <c r="I19" s="10"/>
      <c r="J19" s="1">
        <v>40</v>
      </c>
      <c r="K19" s="51" t="s">
        <v>1644</v>
      </c>
    </row>
    <row r="20" spans="1:11" ht="22.5" customHeight="1">
      <c r="A20"/>
      <c r="B20"/>
      <c r="C20"/>
      <c r="D20"/>
      <c r="E20"/>
      <c r="F20"/>
      <c r="G20"/>
      <c r="H20"/>
      <c r="I20"/>
      <c r="J20"/>
      <c r="K20"/>
    </row>
    <row r="21" spans="1:11" ht="22.5" customHeight="1">
      <c r="A21"/>
      <c r="B21" s="647" t="s">
        <v>3063</v>
      </c>
      <c r="C21" s="127" t="s">
        <v>3064</v>
      </c>
      <c r="D21" s="641">
        <v>17</v>
      </c>
      <c r="E21" s="641"/>
      <c r="F21"/>
      <c r="G21"/>
      <c r="H21"/>
      <c r="I21"/>
      <c r="J21"/>
      <c r="K21"/>
    </row>
    <row r="22" spans="1:11" ht="22.5" customHeight="1">
      <c r="A22"/>
      <c r="B22" s="647"/>
      <c r="C22" s="127" t="s">
        <v>3065</v>
      </c>
      <c r="D22" s="641">
        <v>17</v>
      </c>
      <c r="E22" s="641"/>
      <c r="F22"/>
      <c r="G22"/>
      <c r="H22"/>
      <c r="I22"/>
      <c r="J22"/>
      <c r="K22"/>
    </row>
    <row r="23" spans="1:11" ht="22.5" customHeight="1">
      <c r="A23"/>
      <c r="B23" s="647"/>
      <c r="C23" s="127" t="s">
        <v>3066</v>
      </c>
      <c r="D23" s="641">
        <v>0</v>
      </c>
      <c r="E23" s="641"/>
      <c r="F23"/>
      <c r="G23"/>
      <c r="H23"/>
      <c r="I23"/>
      <c r="J23"/>
      <c r="K23"/>
    </row>
    <row r="24" spans="1:11" ht="22.5" customHeight="1">
      <c r="A24"/>
      <c r="B24" s="647"/>
      <c r="C24" s="127" t="s">
        <v>3067</v>
      </c>
      <c r="D24" s="650">
        <v>1</v>
      </c>
      <c r="E24" s="650"/>
      <c r="F24"/>
      <c r="G24"/>
      <c r="H24"/>
      <c r="I24"/>
      <c r="J24"/>
      <c r="K24"/>
    </row>
    <row r="25" spans="1:11" ht="22.5" customHeight="1">
      <c r="A25"/>
      <c r="B25" s="647"/>
      <c r="C25" s="127" t="s">
        <v>3068</v>
      </c>
      <c r="D25" s="656">
        <f>SUM(H3:H19)</f>
        <v>4600</v>
      </c>
      <c r="E25" s="641"/>
      <c r="F25"/>
      <c r="G25"/>
      <c r="H25"/>
      <c r="I25"/>
      <c r="J25"/>
      <c r="K25"/>
    </row>
    <row r="26" spans="1:11" ht="22.5" customHeight="1">
      <c r="A26"/>
      <c r="B26"/>
      <c r="C26"/>
      <c r="D26"/>
      <c r="E26"/>
      <c r="F26"/>
      <c r="G26"/>
      <c r="H26"/>
      <c r="I26"/>
      <c r="J26"/>
      <c r="K26"/>
    </row>
    <row r="27" spans="1:11" ht="22.5" customHeight="1">
      <c r="A27"/>
      <c r="B27"/>
      <c r="C27"/>
      <c r="D27"/>
      <c r="E27"/>
      <c r="F27"/>
      <c r="G27"/>
      <c r="H27"/>
      <c r="I27"/>
      <c r="J27"/>
      <c r="K27"/>
    </row>
    <row r="28" spans="1:11" ht="22.5" customHeight="1">
      <c r="A28"/>
      <c r="B28"/>
      <c r="C28"/>
      <c r="D28"/>
      <c r="E28"/>
      <c r="F28"/>
      <c r="G28"/>
      <c r="H28"/>
      <c r="I28"/>
      <c r="J28"/>
      <c r="K28"/>
    </row>
    <row r="29" spans="1:11" ht="22.5" customHeight="1">
      <c r="A29"/>
      <c r="B29"/>
      <c r="C29"/>
      <c r="D29"/>
      <c r="E29"/>
      <c r="F29"/>
      <c r="G29"/>
      <c r="H29"/>
      <c r="I29"/>
      <c r="J29"/>
      <c r="K29"/>
    </row>
    <row r="30" spans="1:11" ht="22.5" customHeight="1">
      <c r="A30"/>
      <c r="B30"/>
      <c r="C30"/>
      <c r="D30"/>
      <c r="E30"/>
      <c r="F30"/>
      <c r="G30"/>
      <c r="H30"/>
      <c r="I30"/>
      <c r="J30"/>
      <c r="K30"/>
    </row>
    <row r="31" spans="1:11" ht="22.5" customHeight="1">
      <c r="A31"/>
      <c r="B31"/>
      <c r="C31"/>
      <c r="D31"/>
      <c r="E31"/>
      <c r="F31"/>
      <c r="G31"/>
      <c r="H31"/>
      <c r="I31"/>
      <c r="J31"/>
      <c r="K31"/>
    </row>
    <row r="32" spans="1:11" ht="22.5" customHeight="1">
      <c r="A32"/>
      <c r="B32"/>
      <c r="C32"/>
      <c r="D32"/>
      <c r="E32"/>
      <c r="F32"/>
      <c r="G32"/>
      <c r="H32"/>
      <c r="I32"/>
      <c r="J32"/>
      <c r="K32"/>
    </row>
    <row r="33" spans="1:11" ht="22.5" customHeight="1">
      <c r="A33"/>
      <c r="B33"/>
      <c r="C33"/>
      <c r="D33"/>
      <c r="E33"/>
      <c r="F33"/>
      <c r="G33"/>
      <c r="H33"/>
      <c r="I33"/>
      <c r="J33"/>
      <c r="K33"/>
    </row>
    <row r="34" spans="1:11" ht="22.5" customHeight="1">
      <c r="A34"/>
      <c r="B34"/>
      <c r="C34"/>
      <c r="D34"/>
      <c r="E34"/>
      <c r="F34"/>
      <c r="G34"/>
      <c r="H34"/>
      <c r="I34"/>
      <c r="J34"/>
      <c r="K34"/>
    </row>
    <row r="35" spans="1:11" ht="22.5" customHeight="1">
      <c r="A35"/>
      <c r="B35"/>
      <c r="C35"/>
      <c r="D35"/>
      <c r="E35"/>
      <c r="F35"/>
      <c r="G35"/>
      <c r="H35"/>
      <c r="I35"/>
      <c r="J35"/>
      <c r="K35"/>
    </row>
    <row r="36" spans="1:11" ht="22.5" customHeight="1">
      <c r="A36"/>
      <c r="B36"/>
      <c r="C36"/>
      <c r="D36"/>
      <c r="E36"/>
      <c r="F36"/>
      <c r="G36"/>
      <c r="H36"/>
      <c r="I36"/>
      <c r="J36"/>
      <c r="K36"/>
    </row>
    <row r="37" spans="1:11" ht="22.5" customHeight="1">
      <c r="A37"/>
      <c r="B37"/>
      <c r="C37"/>
      <c r="D37"/>
      <c r="E37"/>
      <c r="F37"/>
      <c r="G37"/>
      <c r="H37"/>
      <c r="I37"/>
      <c r="J37"/>
      <c r="K37"/>
    </row>
    <row r="38" spans="1:11" ht="22.5" customHeight="1">
      <c r="A38"/>
      <c r="B38"/>
      <c r="C38"/>
      <c r="D38"/>
      <c r="E38"/>
      <c r="F38"/>
      <c r="G38"/>
      <c r="H38"/>
      <c r="I38"/>
      <c r="J38"/>
      <c r="K38"/>
    </row>
    <row r="39" spans="1:11" ht="22.5" customHeight="1">
      <c r="A39"/>
      <c r="B39"/>
      <c r="C39"/>
      <c r="D39"/>
      <c r="E39"/>
      <c r="F39"/>
      <c r="G39"/>
      <c r="H39"/>
      <c r="I39"/>
      <c r="J39"/>
      <c r="K39"/>
    </row>
    <row r="40" spans="1:11" ht="22.5" customHeight="1">
      <c r="A40"/>
      <c r="B40"/>
      <c r="C40"/>
      <c r="D40"/>
      <c r="E40"/>
      <c r="F40"/>
      <c r="G40"/>
      <c r="H40"/>
      <c r="I40"/>
      <c r="J40"/>
      <c r="K40"/>
    </row>
    <row r="41" spans="1:11" ht="22.5" customHeight="1">
      <c r="A41"/>
      <c r="B41"/>
      <c r="C41"/>
      <c r="D41"/>
      <c r="E41"/>
      <c r="F41"/>
      <c r="G41"/>
      <c r="H41"/>
      <c r="I41"/>
      <c r="J41"/>
      <c r="K41"/>
    </row>
    <row r="42" spans="1:11" ht="22.5" customHeight="1">
      <c r="A42"/>
      <c r="B42"/>
      <c r="C42"/>
      <c r="D42"/>
      <c r="E42"/>
      <c r="F42"/>
      <c r="G42"/>
      <c r="H42"/>
      <c r="I42"/>
      <c r="J42"/>
      <c r="K42"/>
    </row>
    <row r="43" spans="1:11" ht="22.5" customHeight="1">
      <c r="A43"/>
      <c r="B43"/>
      <c r="C43"/>
      <c r="D43"/>
      <c r="E43"/>
      <c r="F43"/>
      <c r="G43"/>
      <c r="H43"/>
      <c r="I43"/>
      <c r="J43"/>
      <c r="K43"/>
    </row>
    <row r="44" spans="1:11" ht="22.5" customHeight="1">
      <c r="A44"/>
      <c r="B44"/>
      <c r="C44"/>
      <c r="D44"/>
      <c r="E44"/>
      <c r="F44"/>
      <c r="G44"/>
      <c r="H44"/>
      <c r="I44"/>
      <c r="J44"/>
      <c r="K44"/>
    </row>
    <row r="45" spans="1:11" ht="22.5" customHeight="1">
      <c r="A45"/>
      <c r="B45"/>
      <c r="C45"/>
      <c r="D45"/>
      <c r="E45"/>
      <c r="F45"/>
      <c r="G45"/>
      <c r="H45"/>
      <c r="I45"/>
      <c r="J45"/>
      <c r="K45"/>
    </row>
    <row r="46" spans="1:11" ht="22.5" customHeight="1">
      <c r="A46"/>
      <c r="B46"/>
      <c r="C46"/>
      <c r="D46"/>
      <c r="E46"/>
      <c r="F46"/>
      <c r="G46"/>
      <c r="H46"/>
      <c r="I46"/>
      <c r="J46"/>
      <c r="K46"/>
    </row>
    <row r="47" spans="1:11" ht="22.5" customHeight="1">
      <c r="A47"/>
      <c r="B47"/>
      <c r="C47"/>
      <c r="D47"/>
      <c r="E47"/>
      <c r="F47"/>
      <c r="G47"/>
      <c r="H47"/>
      <c r="I47"/>
      <c r="J47"/>
      <c r="K47"/>
    </row>
    <row r="48" spans="1:11" ht="22.5" customHeight="1">
      <c r="A48"/>
      <c r="B48"/>
      <c r="C48"/>
      <c r="D48"/>
      <c r="E48"/>
      <c r="F48"/>
      <c r="G48"/>
      <c r="H48"/>
      <c r="I48"/>
      <c r="J48"/>
      <c r="K48"/>
    </row>
    <row r="49" spans="1:11" ht="22.5" customHeight="1">
      <c r="A49"/>
      <c r="B49"/>
      <c r="C49"/>
      <c r="D49"/>
      <c r="E49"/>
      <c r="F49"/>
      <c r="G49"/>
      <c r="H49"/>
      <c r="I49"/>
      <c r="J49"/>
      <c r="K49"/>
    </row>
    <row r="50" spans="1:11" ht="22.5" customHeight="1">
      <c r="A50"/>
      <c r="B50"/>
      <c r="C50"/>
      <c r="D50"/>
      <c r="E50"/>
      <c r="F50"/>
      <c r="G50"/>
      <c r="H50"/>
      <c r="I50"/>
      <c r="J50"/>
      <c r="K50"/>
    </row>
    <row r="51" spans="1:11" ht="22.5" customHeight="1">
      <c r="A51"/>
      <c r="B51"/>
      <c r="C51"/>
      <c r="D51"/>
      <c r="E51"/>
      <c r="F51"/>
      <c r="G51"/>
      <c r="H51"/>
      <c r="I51"/>
      <c r="J51"/>
      <c r="K51"/>
    </row>
    <row r="52" spans="1:11" ht="22.5" customHeight="1">
      <c r="A52"/>
      <c r="B52"/>
      <c r="C52"/>
      <c r="D52"/>
      <c r="E52"/>
      <c r="F52"/>
      <c r="G52"/>
      <c r="H52"/>
      <c r="I52"/>
      <c r="J52"/>
      <c r="K52"/>
    </row>
    <row r="53" spans="1:11" ht="22.5" customHeight="1">
      <c r="A53"/>
      <c r="B53"/>
      <c r="C53"/>
      <c r="D53"/>
      <c r="E53"/>
      <c r="F53"/>
      <c r="G53"/>
      <c r="H53"/>
      <c r="I53"/>
      <c r="J53"/>
      <c r="K53"/>
    </row>
    <row r="54" spans="1:11" ht="22.5" customHeight="1">
      <c r="A54"/>
      <c r="B54"/>
      <c r="C54"/>
      <c r="D54"/>
      <c r="E54"/>
      <c r="F54"/>
      <c r="G54"/>
      <c r="H54"/>
      <c r="I54"/>
      <c r="J54"/>
      <c r="K54"/>
    </row>
    <row r="55" spans="1:11" ht="22.5" customHeight="1">
      <c r="A55"/>
      <c r="B55"/>
      <c r="C55"/>
      <c r="D55"/>
      <c r="E55"/>
      <c r="F55"/>
      <c r="G55"/>
      <c r="H55"/>
      <c r="I55"/>
      <c r="J55"/>
      <c r="K55"/>
    </row>
    <row r="56" spans="1:11" ht="22.5" customHeight="1">
      <c r="A56"/>
      <c r="B56"/>
      <c r="C56"/>
      <c r="D56"/>
      <c r="E56"/>
      <c r="F56"/>
      <c r="G56"/>
      <c r="H56"/>
      <c r="I56"/>
      <c r="J56"/>
      <c r="K56"/>
    </row>
    <row r="57" spans="1:11" ht="22.5" customHeight="1">
      <c r="A57"/>
      <c r="B57"/>
      <c r="C57"/>
      <c r="D57"/>
      <c r="E57"/>
      <c r="F57"/>
      <c r="G57"/>
      <c r="H57"/>
      <c r="I57"/>
      <c r="J57"/>
      <c r="K57"/>
    </row>
    <row r="58" spans="1:11" ht="22.5" customHeight="1">
      <c r="A58"/>
      <c r="B58"/>
      <c r="C58"/>
      <c r="D58"/>
      <c r="E58"/>
      <c r="F58"/>
      <c r="G58"/>
      <c r="H58"/>
      <c r="I58"/>
      <c r="J58"/>
      <c r="K58"/>
    </row>
    <row r="59" spans="1:11" ht="22.5" customHeight="1">
      <c r="A59"/>
      <c r="B59"/>
      <c r="C59"/>
      <c r="D59"/>
      <c r="E59"/>
      <c r="F59"/>
      <c r="G59"/>
      <c r="H59"/>
      <c r="I59"/>
      <c r="J59"/>
      <c r="K59"/>
    </row>
    <row r="60" spans="1:11" ht="22.5" customHeight="1">
      <c r="A60"/>
      <c r="B60"/>
      <c r="C60"/>
      <c r="D60"/>
      <c r="E60"/>
      <c r="F60"/>
      <c r="G60"/>
      <c r="H60"/>
      <c r="I60"/>
      <c r="J60"/>
      <c r="K60"/>
    </row>
    <row r="61" spans="1:11" ht="22.5" customHeight="1">
      <c r="A61"/>
      <c r="B61"/>
      <c r="C61"/>
      <c r="D61"/>
      <c r="E61"/>
      <c r="F61"/>
      <c r="G61"/>
      <c r="H61"/>
      <c r="I61"/>
      <c r="J61"/>
      <c r="K61"/>
    </row>
    <row r="62" spans="1:11" ht="22.5" customHeight="1">
      <c r="A62"/>
      <c r="B62"/>
      <c r="C62"/>
      <c r="D62"/>
      <c r="E62"/>
      <c r="F62"/>
      <c r="G62"/>
      <c r="H62"/>
      <c r="I62"/>
      <c r="J62"/>
      <c r="K62"/>
    </row>
    <row r="63" spans="1:11" ht="22.5" customHeight="1">
      <c r="A63"/>
      <c r="B63"/>
      <c r="C63"/>
      <c r="D63"/>
      <c r="E63"/>
      <c r="F63"/>
      <c r="G63"/>
      <c r="H63"/>
      <c r="I63"/>
      <c r="J63"/>
      <c r="K63"/>
    </row>
    <row r="64" spans="1:11" ht="22.5" customHeight="1">
      <c r="A64"/>
      <c r="B64"/>
      <c r="C64"/>
      <c r="D64"/>
      <c r="E64"/>
      <c r="F64"/>
      <c r="G64"/>
      <c r="H64"/>
      <c r="I64"/>
      <c r="J64"/>
      <c r="K64"/>
    </row>
    <row r="65" spans="1:11" ht="22.5" customHeight="1">
      <c r="A65"/>
      <c r="B65"/>
      <c r="C65"/>
      <c r="D65"/>
      <c r="E65"/>
      <c r="F65"/>
      <c r="G65"/>
      <c r="H65"/>
      <c r="I65"/>
      <c r="J65"/>
      <c r="K65"/>
    </row>
    <row r="66" spans="1:11" ht="22.5" customHeight="1">
      <c r="A66"/>
      <c r="B66"/>
      <c r="C66"/>
      <c r="D66"/>
      <c r="E66"/>
      <c r="F66"/>
      <c r="G66"/>
      <c r="H66"/>
      <c r="I66"/>
      <c r="J66"/>
      <c r="K66"/>
    </row>
    <row r="67" spans="1:11" ht="22.5" customHeight="1">
      <c r="A67"/>
      <c r="B67"/>
      <c r="C67"/>
      <c r="D67"/>
      <c r="E67"/>
      <c r="F67"/>
      <c r="G67"/>
      <c r="H67"/>
      <c r="I67"/>
      <c r="J67"/>
      <c r="K67"/>
    </row>
    <row r="68" spans="1:11" ht="22.5" customHeight="1">
      <c r="A68"/>
      <c r="B68"/>
      <c r="C68"/>
      <c r="D68"/>
      <c r="E68"/>
      <c r="F68"/>
      <c r="G68"/>
      <c r="H68"/>
      <c r="I68"/>
      <c r="J68"/>
      <c r="K68"/>
    </row>
    <row r="69" spans="1:11" ht="22.5" customHeight="1">
      <c r="A69"/>
      <c r="B69"/>
      <c r="C69"/>
      <c r="D69"/>
      <c r="E69"/>
      <c r="F69"/>
      <c r="G69"/>
      <c r="H69"/>
      <c r="I69"/>
      <c r="J69"/>
      <c r="K69"/>
    </row>
    <row r="70" spans="1:11" ht="22.5" customHeight="1">
      <c r="A70"/>
      <c r="B70"/>
      <c r="C70"/>
      <c r="D70"/>
      <c r="E70"/>
      <c r="F70"/>
      <c r="G70"/>
      <c r="H70"/>
      <c r="I70"/>
      <c r="J70"/>
      <c r="K70"/>
    </row>
    <row r="71" spans="1:11" ht="22.5" customHeight="1">
      <c r="A71"/>
      <c r="B71"/>
      <c r="C71"/>
      <c r="D71"/>
      <c r="E71"/>
      <c r="F71"/>
      <c r="G71"/>
      <c r="H71"/>
      <c r="I71"/>
      <c r="J71"/>
      <c r="K71"/>
    </row>
    <row r="72" spans="1:11" ht="22.5" customHeight="1">
      <c r="A72"/>
      <c r="B72"/>
      <c r="C72"/>
      <c r="D72"/>
      <c r="E72"/>
      <c r="F72"/>
      <c r="G72"/>
      <c r="H72"/>
      <c r="I72"/>
      <c r="J72"/>
      <c r="K72"/>
    </row>
    <row r="73" spans="1:11" ht="22.5" customHeight="1">
      <c r="A73"/>
      <c r="B73"/>
      <c r="C73"/>
      <c r="D73"/>
      <c r="E73"/>
      <c r="F73"/>
      <c r="G73"/>
      <c r="H73"/>
      <c r="I73"/>
      <c r="J73"/>
      <c r="K73"/>
    </row>
    <row r="74" spans="1:11" ht="22.5" customHeight="1">
      <c r="A74"/>
      <c r="B74"/>
      <c r="C74"/>
      <c r="D74"/>
      <c r="E74"/>
      <c r="F74"/>
      <c r="G74"/>
      <c r="H74"/>
      <c r="I74"/>
      <c r="J74"/>
      <c r="K74"/>
    </row>
    <row r="75" spans="1:11" ht="22.5" customHeight="1">
      <c r="A75"/>
      <c r="B75"/>
      <c r="C75"/>
      <c r="D75"/>
      <c r="E75"/>
      <c r="F75"/>
      <c r="G75"/>
      <c r="H75"/>
      <c r="I75"/>
      <c r="J75"/>
      <c r="K75"/>
    </row>
    <row r="76" spans="1:11" ht="22.5" customHeight="1">
      <c r="A76"/>
      <c r="B76"/>
      <c r="C76"/>
      <c r="D76"/>
      <c r="E76"/>
      <c r="F76"/>
      <c r="G76"/>
      <c r="H76"/>
      <c r="I76"/>
      <c r="J76"/>
      <c r="K76"/>
    </row>
    <row r="77" spans="1:11" ht="22.5" customHeight="1">
      <c r="A77"/>
      <c r="B77"/>
      <c r="C77"/>
      <c r="D77"/>
      <c r="E77"/>
      <c r="F77"/>
      <c r="G77"/>
      <c r="H77"/>
      <c r="I77"/>
      <c r="J77"/>
      <c r="K77"/>
    </row>
    <row r="78" spans="1:11" ht="22.5" customHeight="1">
      <c r="A78"/>
      <c r="B78"/>
      <c r="C78"/>
      <c r="D78"/>
      <c r="E78"/>
      <c r="F78"/>
      <c r="G78"/>
      <c r="H78"/>
      <c r="I78"/>
      <c r="J78"/>
      <c r="K78"/>
    </row>
    <row r="79" spans="1:11" ht="22.5" customHeight="1">
      <c r="A79"/>
      <c r="B79"/>
      <c r="C79"/>
      <c r="D79"/>
      <c r="E79"/>
      <c r="F79"/>
      <c r="G79"/>
      <c r="H79"/>
      <c r="I79"/>
      <c r="J79"/>
      <c r="K79"/>
    </row>
    <row r="80" spans="1:11" ht="22.5" customHeight="1">
      <c r="A80"/>
      <c r="B80"/>
      <c r="C80"/>
      <c r="D80"/>
      <c r="E80"/>
      <c r="F80"/>
      <c r="G80"/>
      <c r="H80"/>
      <c r="I80"/>
      <c r="J80"/>
      <c r="K80"/>
    </row>
    <row r="81" spans="1:11" ht="22.5" customHeight="1">
      <c r="A81"/>
      <c r="B81"/>
      <c r="C81"/>
      <c r="D81"/>
      <c r="E81"/>
      <c r="F81"/>
      <c r="G81"/>
      <c r="H81"/>
      <c r="I81"/>
      <c r="J81"/>
      <c r="K81"/>
    </row>
    <row r="82" spans="1:11" ht="22.5" customHeight="1">
      <c r="A82"/>
      <c r="B82"/>
      <c r="C82"/>
      <c r="D82"/>
      <c r="E82"/>
      <c r="F82"/>
      <c r="G82"/>
      <c r="H82"/>
      <c r="I82"/>
      <c r="J82"/>
      <c r="K82"/>
    </row>
    <row r="83" spans="1:11" ht="22.5" customHeight="1">
      <c r="A83"/>
      <c r="B83"/>
      <c r="C83"/>
      <c r="D83"/>
      <c r="E83"/>
      <c r="F83"/>
      <c r="G83"/>
      <c r="H83"/>
      <c r="I83"/>
      <c r="J83"/>
      <c r="K83"/>
    </row>
    <row r="84" spans="1:11" ht="22.5" customHeight="1">
      <c r="A84"/>
      <c r="B84"/>
      <c r="C84"/>
      <c r="D84"/>
      <c r="E84"/>
      <c r="F84"/>
      <c r="G84"/>
      <c r="H84"/>
      <c r="I84"/>
      <c r="J84"/>
      <c r="K84"/>
    </row>
    <row r="85" spans="1:11" ht="22.5" customHeight="1">
      <c r="A85"/>
      <c r="B85"/>
      <c r="C85"/>
      <c r="D85"/>
      <c r="E85"/>
      <c r="F85"/>
      <c r="G85"/>
      <c r="H85"/>
      <c r="I85"/>
      <c r="J85"/>
      <c r="K85"/>
    </row>
    <row r="86" spans="1:11" ht="22.5" customHeight="1">
      <c r="A86"/>
      <c r="B86"/>
      <c r="C86"/>
      <c r="D86"/>
      <c r="E86"/>
      <c r="F86"/>
      <c r="G86"/>
      <c r="H86"/>
      <c r="I86"/>
      <c r="J86"/>
      <c r="K86"/>
    </row>
    <row r="87" spans="1:11" ht="22.5" customHeight="1">
      <c r="A87"/>
      <c r="B87"/>
      <c r="C87"/>
      <c r="D87"/>
      <c r="E87"/>
      <c r="F87"/>
      <c r="G87"/>
      <c r="H87"/>
      <c r="I87"/>
      <c r="J87"/>
      <c r="K87"/>
    </row>
    <row r="88" spans="1:11" ht="22.5" customHeight="1">
      <c r="A88"/>
      <c r="B88"/>
      <c r="C88"/>
      <c r="D88"/>
      <c r="E88"/>
      <c r="F88"/>
      <c r="G88"/>
      <c r="H88"/>
      <c r="I88"/>
      <c r="J88"/>
      <c r="K88"/>
    </row>
    <row r="89" spans="1:11" ht="22.5" customHeight="1">
      <c r="A89"/>
      <c r="B89"/>
      <c r="C89"/>
      <c r="D89"/>
      <c r="E89"/>
      <c r="F89"/>
      <c r="G89"/>
      <c r="H89"/>
      <c r="I89"/>
      <c r="J89"/>
      <c r="K89"/>
    </row>
    <row r="90" spans="1:11" ht="22.5" customHeight="1">
      <c r="A90"/>
      <c r="B90"/>
      <c r="C90"/>
      <c r="D90"/>
      <c r="E90"/>
      <c r="F90"/>
      <c r="G90"/>
      <c r="H90"/>
      <c r="I90"/>
      <c r="J90"/>
      <c r="K90"/>
    </row>
    <row r="91" spans="1:11" ht="22.5" customHeight="1">
      <c r="A91"/>
      <c r="B91"/>
      <c r="C91"/>
      <c r="D91"/>
      <c r="E91"/>
      <c r="F91"/>
      <c r="G91"/>
      <c r="H91"/>
      <c r="I91"/>
      <c r="J91"/>
      <c r="K91"/>
    </row>
    <row r="92" spans="1:11" ht="22.5" customHeight="1">
      <c r="A92"/>
      <c r="B92"/>
      <c r="C92"/>
      <c r="D92"/>
      <c r="E92"/>
      <c r="F92"/>
      <c r="G92"/>
      <c r="H92"/>
      <c r="I92"/>
      <c r="J92"/>
      <c r="K92"/>
    </row>
    <row r="93" spans="1:11" ht="22.5" customHeight="1">
      <c r="A93"/>
      <c r="B93"/>
      <c r="C93"/>
      <c r="D93"/>
      <c r="E93"/>
      <c r="F93"/>
      <c r="G93"/>
      <c r="H93"/>
      <c r="I93"/>
      <c r="J93"/>
      <c r="K93"/>
    </row>
    <row r="94" spans="1:11" ht="22.5" customHeight="1">
      <c r="A94"/>
      <c r="B94"/>
      <c r="C94"/>
      <c r="D94"/>
      <c r="E94"/>
      <c r="F94"/>
      <c r="G94"/>
      <c r="H94"/>
      <c r="I94"/>
      <c r="J94"/>
      <c r="K94"/>
    </row>
    <row r="95" spans="1:11" ht="22.5" customHeight="1">
      <c r="A95"/>
      <c r="B95"/>
      <c r="C95"/>
      <c r="D95"/>
      <c r="E95"/>
      <c r="F95"/>
      <c r="G95"/>
      <c r="H95"/>
      <c r="I95"/>
      <c r="J95"/>
      <c r="K95"/>
    </row>
    <row r="96" spans="1:11" ht="22.5" customHeight="1">
      <c r="A96"/>
      <c r="B96"/>
      <c r="C96"/>
      <c r="D96"/>
      <c r="E96"/>
      <c r="F96"/>
      <c r="G96"/>
      <c r="H96"/>
      <c r="I96"/>
      <c r="J96"/>
      <c r="K96"/>
    </row>
    <row r="97" spans="1:11" ht="22.5" customHeight="1">
      <c r="A97"/>
      <c r="B97"/>
      <c r="C97"/>
      <c r="D97"/>
      <c r="E97"/>
      <c r="F97"/>
      <c r="G97"/>
      <c r="H97"/>
      <c r="I97"/>
      <c r="J97"/>
      <c r="K97"/>
    </row>
    <row r="98" spans="1:11" ht="22.5" customHeight="1">
      <c r="A98"/>
      <c r="B98"/>
      <c r="C98"/>
      <c r="D98"/>
      <c r="E98"/>
      <c r="F98"/>
      <c r="G98"/>
      <c r="H98"/>
      <c r="I98"/>
      <c r="J98"/>
      <c r="K98"/>
    </row>
    <row r="99" spans="1:11" ht="22.5" customHeight="1">
      <c r="A99"/>
      <c r="B99"/>
      <c r="C99"/>
      <c r="D99"/>
      <c r="E99"/>
      <c r="F99"/>
      <c r="G99"/>
      <c r="H99"/>
      <c r="I99"/>
      <c r="J99"/>
      <c r="K99"/>
    </row>
    <row r="100" spans="1:11" ht="22.5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22.5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22.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22.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22.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22.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22.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22.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22.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22.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22.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22.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22.5" customHeight="1">
      <c r="A112"/>
      <c r="B112"/>
      <c r="C112"/>
      <c r="D112"/>
      <c r="E112"/>
      <c r="F112"/>
      <c r="G112"/>
      <c r="H112"/>
      <c r="I112"/>
      <c r="J112"/>
      <c r="K112"/>
    </row>
    <row r="113" spans="1:11" ht="22.5" customHeight="1">
      <c r="A113"/>
      <c r="B113"/>
      <c r="C113"/>
      <c r="D113"/>
      <c r="E113"/>
      <c r="F113"/>
      <c r="G113"/>
      <c r="H113"/>
      <c r="I113"/>
      <c r="J113"/>
      <c r="K113"/>
    </row>
    <row r="114" spans="1:11" ht="22.5" customHeight="1">
      <c r="A114"/>
      <c r="B114"/>
      <c r="C114"/>
      <c r="D114"/>
      <c r="E114"/>
      <c r="F114"/>
      <c r="G114"/>
      <c r="H114"/>
      <c r="I114"/>
      <c r="J114"/>
      <c r="K114"/>
    </row>
    <row r="115" spans="1:11" ht="22.5" customHeight="1">
      <c r="A115"/>
      <c r="B115"/>
      <c r="C115"/>
      <c r="D115"/>
      <c r="E115"/>
      <c r="F115"/>
      <c r="G115"/>
      <c r="H115"/>
      <c r="I115"/>
      <c r="J115"/>
      <c r="K115"/>
    </row>
    <row r="116" spans="1:11" ht="22.5" customHeight="1">
      <c r="A116"/>
      <c r="B116"/>
      <c r="C116"/>
      <c r="D116"/>
      <c r="E116"/>
      <c r="F116"/>
      <c r="G116"/>
      <c r="H116"/>
      <c r="I116"/>
      <c r="J116"/>
      <c r="K116"/>
    </row>
    <row r="117" spans="1:11" ht="22.5" customHeight="1">
      <c r="A117"/>
      <c r="B117"/>
      <c r="C117"/>
      <c r="D117"/>
      <c r="E117"/>
      <c r="F117"/>
      <c r="G117"/>
      <c r="H117"/>
      <c r="I117"/>
      <c r="J117"/>
      <c r="K117"/>
    </row>
    <row r="118" spans="1:11" ht="22.5" customHeight="1">
      <c r="A118"/>
      <c r="B118"/>
      <c r="C118"/>
      <c r="D118"/>
      <c r="E118"/>
      <c r="F118"/>
      <c r="G118"/>
      <c r="H118"/>
      <c r="I118"/>
      <c r="J118"/>
      <c r="K118"/>
    </row>
    <row r="119" spans="1:11" ht="22.5" customHeight="1">
      <c r="A119"/>
      <c r="B119"/>
      <c r="C119"/>
      <c r="D119"/>
      <c r="E119"/>
      <c r="F119"/>
      <c r="G119"/>
      <c r="H119"/>
      <c r="I119"/>
      <c r="J119"/>
      <c r="K119"/>
    </row>
    <row r="120" spans="1:11" ht="22.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ht="22.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ht="22.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ht="22.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ht="22.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ht="22.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ht="22.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ht="22.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ht="22.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2.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2.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 ht="22.5" customHeight="1">
      <c r="A131"/>
      <c r="B131"/>
      <c r="C131"/>
      <c r="D131"/>
      <c r="E131"/>
      <c r="F131"/>
      <c r="G131"/>
      <c r="H131"/>
      <c r="I131"/>
      <c r="J131"/>
      <c r="K131"/>
    </row>
    <row r="132" spans="1:11" ht="22.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2.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2.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2.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 ht="22.5" customHeight="1">
      <c r="A136"/>
      <c r="B136"/>
      <c r="C136"/>
      <c r="D136"/>
      <c r="E136"/>
      <c r="F136"/>
      <c r="G136"/>
      <c r="H136"/>
      <c r="I136"/>
      <c r="J136"/>
      <c r="K136"/>
    </row>
    <row r="137" spans="1:11" ht="22.5" customHeight="1">
      <c r="A137"/>
      <c r="B137"/>
      <c r="C137"/>
      <c r="D137"/>
      <c r="E137"/>
      <c r="F137"/>
      <c r="G137"/>
      <c r="H137"/>
      <c r="I137"/>
      <c r="J137"/>
      <c r="K137"/>
    </row>
    <row r="138" spans="1:11" ht="22.5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2.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2.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2.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ht="22.5" customHeight="1">
      <c r="A142"/>
      <c r="B142"/>
      <c r="C142"/>
      <c r="D142"/>
      <c r="E142"/>
      <c r="F142"/>
      <c r="G142"/>
      <c r="H142"/>
      <c r="I142"/>
      <c r="J142"/>
      <c r="K142"/>
    </row>
    <row r="143" spans="1:11" ht="22.5" customHeight="1">
      <c r="A143"/>
      <c r="B143"/>
      <c r="C143"/>
      <c r="D143"/>
      <c r="E143"/>
      <c r="F143"/>
      <c r="G143"/>
      <c r="H143"/>
      <c r="I143"/>
      <c r="J143"/>
      <c r="K143"/>
    </row>
    <row r="144" spans="1:11" ht="22.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2.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2.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2.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2.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 ht="22.5" customHeight="1">
      <c r="A149"/>
      <c r="B149"/>
      <c r="C149"/>
      <c r="D149"/>
      <c r="E149"/>
      <c r="F149"/>
      <c r="G149"/>
      <c r="H149"/>
      <c r="I149"/>
      <c r="J149"/>
      <c r="K149"/>
    </row>
    <row r="150" spans="1:11" ht="22.5" customHeight="1">
      <c r="A150"/>
      <c r="B150"/>
      <c r="C150"/>
      <c r="D150"/>
      <c r="E150"/>
      <c r="F150"/>
      <c r="G150"/>
      <c r="H150"/>
      <c r="I150"/>
      <c r="J150"/>
      <c r="K150"/>
    </row>
    <row r="151" spans="1:11" ht="22.5" customHeight="1">
      <c r="A151"/>
      <c r="B151"/>
      <c r="C151"/>
      <c r="D151"/>
      <c r="E151"/>
      <c r="F151"/>
      <c r="G151"/>
      <c r="H151"/>
      <c r="I151"/>
      <c r="J151"/>
      <c r="K151"/>
    </row>
    <row r="152" spans="1:11" ht="22.5" customHeight="1">
      <c r="A152"/>
      <c r="B152"/>
      <c r="C152"/>
      <c r="D152"/>
      <c r="E152"/>
      <c r="F152"/>
      <c r="G152"/>
      <c r="H152"/>
      <c r="I152"/>
      <c r="J152"/>
      <c r="K152"/>
    </row>
    <row r="153" spans="1:11" ht="22.5" customHeight="1">
      <c r="A153"/>
      <c r="B153"/>
      <c r="C153"/>
      <c r="D153"/>
      <c r="E153"/>
      <c r="F153"/>
      <c r="G153"/>
      <c r="H153"/>
      <c r="I153"/>
      <c r="J153"/>
      <c r="K153"/>
    </row>
    <row r="154" spans="1:11" ht="22.5" customHeight="1">
      <c r="A154"/>
      <c r="B154"/>
      <c r="C154"/>
      <c r="D154"/>
      <c r="E154"/>
      <c r="F154"/>
      <c r="G154"/>
      <c r="H154"/>
      <c r="I154"/>
      <c r="J154"/>
      <c r="K154"/>
    </row>
    <row r="155" spans="1:11" ht="22.5" customHeight="1">
      <c r="A155"/>
      <c r="B155"/>
      <c r="C155"/>
      <c r="D155"/>
      <c r="E155"/>
      <c r="F155"/>
      <c r="G155"/>
      <c r="H155"/>
      <c r="I155"/>
      <c r="J155"/>
      <c r="K155"/>
    </row>
    <row r="156" spans="1:11" ht="22.5" customHeight="1">
      <c r="A156"/>
      <c r="B156"/>
      <c r="C156"/>
      <c r="D156"/>
      <c r="E156"/>
      <c r="F156"/>
      <c r="G156"/>
      <c r="H156"/>
      <c r="I156"/>
      <c r="J156"/>
      <c r="K156"/>
    </row>
    <row r="157" spans="1:11" ht="22.5" customHeight="1">
      <c r="A157"/>
      <c r="B157"/>
      <c r="C157"/>
      <c r="D157"/>
      <c r="E157"/>
      <c r="F157"/>
      <c r="G157"/>
      <c r="H157"/>
      <c r="I157"/>
      <c r="J157"/>
      <c r="K157"/>
    </row>
    <row r="158" spans="1:11" ht="22.5" customHeight="1">
      <c r="A158"/>
      <c r="B158"/>
      <c r="C158"/>
      <c r="D158"/>
      <c r="E158"/>
      <c r="F158"/>
      <c r="G158"/>
      <c r="H158"/>
      <c r="I158"/>
      <c r="J158"/>
      <c r="K158"/>
    </row>
    <row r="159" spans="1:11" ht="22.5" customHeight="1">
      <c r="A159"/>
      <c r="B159"/>
      <c r="C159"/>
      <c r="D159"/>
      <c r="E159"/>
      <c r="F159"/>
      <c r="G159"/>
      <c r="H159"/>
      <c r="I159"/>
      <c r="J159"/>
      <c r="K159"/>
    </row>
    <row r="160" spans="1:11" ht="22.5" customHeight="1">
      <c r="A160"/>
      <c r="B160"/>
      <c r="C160"/>
      <c r="D160"/>
      <c r="E160"/>
      <c r="F160"/>
      <c r="G160"/>
      <c r="H160"/>
      <c r="I160"/>
      <c r="J160"/>
      <c r="K160"/>
    </row>
    <row r="161" spans="1:11" ht="22.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ht="22.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ht="22.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 ht="22.5" customHeight="1">
      <c r="A164"/>
      <c r="B164"/>
      <c r="C164"/>
      <c r="D164"/>
      <c r="E164"/>
      <c r="F164"/>
      <c r="G164"/>
      <c r="H164"/>
      <c r="I164"/>
      <c r="J164"/>
      <c r="K164"/>
    </row>
    <row r="165" spans="1:11" ht="22.5" customHeight="1">
      <c r="A165"/>
      <c r="B165"/>
      <c r="C165"/>
      <c r="D165"/>
      <c r="E165"/>
      <c r="F165"/>
      <c r="G165"/>
      <c r="H165"/>
      <c r="I165"/>
      <c r="J165"/>
      <c r="K165"/>
    </row>
    <row r="166" spans="1:11" ht="22.5" customHeight="1">
      <c r="A166"/>
      <c r="B166"/>
      <c r="C166"/>
      <c r="D166"/>
      <c r="E166"/>
      <c r="F166"/>
      <c r="G166"/>
      <c r="H166"/>
      <c r="I166"/>
      <c r="J166"/>
      <c r="K166"/>
    </row>
    <row r="167" spans="1:11" ht="22.5" customHeight="1">
      <c r="A167"/>
      <c r="B167"/>
      <c r="C167"/>
      <c r="D167"/>
      <c r="E167"/>
      <c r="F167"/>
      <c r="G167"/>
      <c r="H167"/>
      <c r="I167"/>
      <c r="J167"/>
      <c r="K167"/>
    </row>
    <row r="168" spans="1:11" ht="22.5" customHeight="1">
      <c r="A168"/>
      <c r="B168"/>
      <c r="C168"/>
      <c r="D168"/>
      <c r="E168"/>
      <c r="F168"/>
      <c r="G168"/>
      <c r="H168"/>
      <c r="I168"/>
      <c r="J168"/>
      <c r="K168"/>
    </row>
    <row r="169" spans="1:11" ht="22.5" customHeight="1">
      <c r="A169"/>
      <c r="B169"/>
      <c r="C169"/>
      <c r="D169"/>
      <c r="E169"/>
      <c r="F169"/>
      <c r="G169"/>
      <c r="H169"/>
      <c r="I169"/>
      <c r="J169"/>
      <c r="K169"/>
    </row>
    <row r="170" spans="1:11" ht="22.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 ht="22.5" customHeight="1">
      <c r="A171"/>
      <c r="B171"/>
      <c r="C171"/>
      <c r="D171"/>
      <c r="E171"/>
      <c r="F171"/>
      <c r="G171"/>
      <c r="H171"/>
      <c r="I171"/>
      <c r="J171"/>
      <c r="K171"/>
    </row>
    <row r="172" spans="1:11" ht="22.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 ht="22.5" customHeight="1">
      <c r="A173"/>
      <c r="B173"/>
      <c r="C173"/>
      <c r="D173"/>
      <c r="E173"/>
      <c r="F173"/>
      <c r="G173"/>
      <c r="H173"/>
      <c r="I173"/>
      <c r="J173"/>
      <c r="K173"/>
    </row>
    <row r="174" spans="1:11" ht="22.5" customHeight="1">
      <c r="A174"/>
      <c r="B174"/>
      <c r="C174"/>
      <c r="D174"/>
      <c r="E174"/>
      <c r="F174"/>
      <c r="G174"/>
      <c r="H174"/>
      <c r="I174"/>
      <c r="J174"/>
      <c r="K174"/>
    </row>
    <row r="175" spans="1:11" ht="22.5" customHeight="1">
      <c r="A175"/>
      <c r="B175"/>
      <c r="C175"/>
      <c r="D175"/>
      <c r="E175"/>
      <c r="F175"/>
      <c r="G175"/>
      <c r="H175"/>
      <c r="I175"/>
      <c r="J175"/>
      <c r="K175"/>
    </row>
    <row r="176" spans="1:11" ht="22.5" customHeight="1">
      <c r="A176"/>
      <c r="B176"/>
      <c r="C176"/>
      <c r="D176"/>
      <c r="E176"/>
      <c r="F176"/>
      <c r="G176"/>
      <c r="H176"/>
      <c r="I176"/>
      <c r="J176"/>
      <c r="K176"/>
    </row>
    <row r="177" spans="1:11" ht="22.5" customHeight="1">
      <c r="A177"/>
      <c r="B177"/>
      <c r="C177"/>
      <c r="D177"/>
      <c r="E177"/>
      <c r="F177"/>
      <c r="G177"/>
      <c r="H177"/>
      <c r="I177"/>
      <c r="J177"/>
      <c r="K177"/>
    </row>
    <row r="178" spans="1:11" ht="22.5" customHeight="1">
      <c r="A178"/>
      <c r="B178"/>
      <c r="C178"/>
      <c r="D178"/>
      <c r="E178"/>
      <c r="F178"/>
      <c r="G178"/>
      <c r="H178"/>
      <c r="I178"/>
      <c r="J178"/>
      <c r="K178"/>
    </row>
    <row r="179" spans="1:11" ht="22.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 ht="22.5" customHeight="1">
      <c r="A180"/>
      <c r="B180"/>
      <c r="C180"/>
      <c r="D180"/>
      <c r="E180"/>
      <c r="F180"/>
      <c r="G180"/>
      <c r="H180"/>
      <c r="I180"/>
      <c r="J180"/>
      <c r="K180"/>
    </row>
    <row r="181" spans="1:11" ht="22.5" customHeight="1">
      <c r="A181"/>
      <c r="B181"/>
      <c r="C181"/>
      <c r="D181"/>
      <c r="E181"/>
      <c r="F181"/>
      <c r="G181"/>
      <c r="H181"/>
      <c r="I181"/>
      <c r="J181"/>
      <c r="K181"/>
    </row>
    <row r="182" spans="1:11" ht="22.5" customHeight="1">
      <c r="A182"/>
      <c r="B182"/>
      <c r="C182"/>
      <c r="D182"/>
      <c r="E182"/>
      <c r="F182"/>
      <c r="G182"/>
      <c r="H182"/>
      <c r="I182"/>
      <c r="J182"/>
      <c r="K182"/>
    </row>
    <row r="183" spans="1:11" ht="22.5" customHeight="1">
      <c r="A183"/>
      <c r="B183"/>
      <c r="C183"/>
      <c r="D183"/>
      <c r="E183"/>
      <c r="F183"/>
      <c r="G183"/>
      <c r="H183"/>
      <c r="I183"/>
      <c r="J183"/>
      <c r="K183"/>
    </row>
    <row r="184" spans="1:11" ht="22.5" customHeight="1">
      <c r="A184"/>
      <c r="B184"/>
      <c r="C184"/>
      <c r="D184"/>
      <c r="E184"/>
      <c r="F184"/>
      <c r="G184"/>
      <c r="H184"/>
      <c r="I184"/>
      <c r="J184"/>
      <c r="K184"/>
    </row>
    <row r="185" spans="1:11" ht="22.5" customHeight="1">
      <c r="A185"/>
      <c r="B185"/>
      <c r="C185"/>
      <c r="D185"/>
      <c r="E185"/>
      <c r="F185"/>
      <c r="G185"/>
      <c r="H185"/>
      <c r="I185"/>
      <c r="J185"/>
      <c r="K185"/>
    </row>
    <row r="186" spans="1:11" ht="22.5" customHeight="1">
      <c r="A186"/>
      <c r="B186"/>
      <c r="C186"/>
      <c r="D186"/>
      <c r="E186"/>
      <c r="F186"/>
      <c r="G186"/>
      <c r="H186"/>
      <c r="I186"/>
      <c r="J186"/>
      <c r="K186"/>
    </row>
    <row r="187" spans="1:11" ht="22.5" customHeight="1">
      <c r="A187"/>
      <c r="B187"/>
      <c r="C187"/>
      <c r="D187"/>
      <c r="E187"/>
      <c r="F187"/>
      <c r="G187"/>
      <c r="H187"/>
      <c r="I187"/>
      <c r="J187"/>
      <c r="K187"/>
    </row>
    <row r="188" spans="1:11" ht="22.5" customHeight="1">
      <c r="A188"/>
      <c r="B188"/>
      <c r="C188"/>
      <c r="D188"/>
      <c r="E188"/>
      <c r="F188"/>
      <c r="G188"/>
      <c r="H188"/>
      <c r="I188"/>
      <c r="J188"/>
      <c r="K188"/>
    </row>
    <row r="189" spans="1:11" ht="22.5" customHeight="1">
      <c r="A189"/>
      <c r="B189"/>
      <c r="C189"/>
      <c r="D189"/>
      <c r="E189"/>
      <c r="F189"/>
      <c r="G189"/>
      <c r="H189"/>
      <c r="I189"/>
      <c r="J189"/>
      <c r="K189"/>
    </row>
    <row r="190" spans="1:11" ht="22.5" customHeight="1">
      <c r="A190"/>
      <c r="B190"/>
      <c r="C190"/>
      <c r="D190"/>
      <c r="E190"/>
      <c r="F190"/>
      <c r="G190"/>
      <c r="H190"/>
      <c r="I190"/>
      <c r="J190"/>
      <c r="K190"/>
    </row>
    <row r="191" spans="1:11" ht="22.5" customHeight="1">
      <c r="A191"/>
      <c r="B191"/>
      <c r="C191"/>
      <c r="D191"/>
      <c r="E191"/>
      <c r="F191"/>
      <c r="G191"/>
      <c r="H191"/>
      <c r="I191"/>
      <c r="J191"/>
      <c r="K191"/>
    </row>
    <row r="192" spans="1:11" ht="22.5" customHeight="1">
      <c r="A192"/>
      <c r="B192"/>
      <c r="C192"/>
      <c r="D192"/>
      <c r="E192"/>
      <c r="F192"/>
      <c r="G192"/>
      <c r="H192"/>
      <c r="I192"/>
      <c r="J192"/>
      <c r="K192"/>
    </row>
    <row r="193" spans="1:11" ht="22.5" customHeight="1">
      <c r="A193"/>
      <c r="B193"/>
      <c r="C193"/>
      <c r="D193"/>
      <c r="E193"/>
      <c r="F193"/>
      <c r="G193"/>
      <c r="H193"/>
      <c r="I193"/>
      <c r="J193"/>
      <c r="K193"/>
    </row>
    <row r="194" spans="1:11" ht="22.5" customHeight="1">
      <c r="A194"/>
      <c r="B194"/>
      <c r="C194"/>
      <c r="D194"/>
      <c r="E194"/>
      <c r="F194"/>
      <c r="G194"/>
      <c r="H194"/>
      <c r="I194"/>
      <c r="J194"/>
      <c r="K194"/>
    </row>
    <row r="195" spans="1:11" ht="22.5" customHeight="1">
      <c r="A195"/>
      <c r="B195"/>
      <c r="C195"/>
      <c r="D195"/>
      <c r="E195"/>
      <c r="F195"/>
      <c r="G195"/>
      <c r="H195"/>
      <c r="I195"/>
      <c r="J195"/>
      <c r="K195"/>
    </row>
    <row r="196" spans="1:11" ht="22.5" customHeight="1">
      <c r="A196"/>
      <c r="B196"/>
      <c r="C196"/>
      <c r="D196"/>
      <c r="E196"/>
      <c r="F196"/>
      <c r="G196"/>
      <c r="H196"/>
      <c r="I196"/>
      <c r="J196"/>
      <c r="K196"/>
    </row>
    <row r="197" spans="1:11" ht="22.5" customHeight="1">
      <c r="A197"/>
      <c r="B197"/>
      <c r="C197"/>
      <c r="D197"/>
      <c r="E197"/>
      <c r="F197"/>
      <c r="G197"/>
      <c r="H197"/>
      <c r="I197"/>
      <c r="J197"/>
      <c r="K197"/>
    </row>
    <row r="198" spans="1:11" ht="22.5" customHeight="1">
      <c r="A198"/>
      <c r="B198"/>
      <c r="C198"/>
      <c r="D198"/>
      <c r="E198"/>
      <c r="F198"/>
      <c r="G198"/>
      <c r="H198"/>
      <c r="I198"/>
      <c r="J198"/>
      <c r="K198"/>
    </row>
    <row r="199" spans="1:11" ht="22.5" customHeight="1">
      <c r="A199"/>
      <c r="B199"/>
      <c r="C199"/>
      <c r="D199"/>
      <c r="E199"/>
      <c r="F199"/>
      <c r="G199"/>
      <c r="H199"/>
      <c r="I199"/>
      <c r="J199"/>
      <c r="K199"/>
    </row>
    <row r="200" spans="1:11" ht="22.5" customHeight="1">
      <c r="A200"/>
      <c r="B200"/>
      <c r="C200"/>
      <c r="D200"/>
      <c r="E200"/>
      <c r="F200"/>
      <c r="G200"/>
      <c r="H200"/>
      <c r="I200"/>
      <c r="J200"/>
      <c r="K200"/>
    </row>
    <row r="201" spans="1:11" ht="22.5" customHeight="1">
      <c r="A201"/>
      <c r="B201"/>
      <c r="C201"/>
      <c r="D201"/>
      <c r="E201"/>
      <c r="F201"/>
      <c r="G201"/>
      <c r="H201"/>
      <c r="I201"/>
      <c r="J201"/>
      <c r="K201"/>
    </row>
    <row r="202" spans="1:11" ht="22.5" customHeight="1">
      <c r="A202"/>
      <c r="B202"/>
      <c r="C202"/>
      <c r="D202"/>
      <c r="E202"/>
      <c r="F202"/>
      <c r="G202"/>
      <c r="H202"/>
      <c r="I202"/>
      <c r="J202"/>
      <c r="K202"/>
    </row>
    <row r="203" spans="1:11" ht="22.5" customHeight="1">
      <c r="A203"/>
      <c r="B203"/>
      <c r="C203"/>
      <c r="D203"/>
      <c r="E203"/>
      <c r="F203"/>
      <c r="G203"/>
      <c r="H203"/>
      <c r="I203"/>
      <c r="J203"/>
      <c r="K203"/>
    </row>
    <row r="204" spans="1:11" ht="22.5" customHeight="1">
      <c r="A204"/>
      <c r="B204"/>
      <c r="C204"/>
      <c r="D204"/>
      <c r="E204"/>
      <c r="F204"/>
      <c r="G204"/>
      <c r="H204"/>
      <c r="I204"/>
      <c r="J204"/>
      <c r="K204"/>
    </row>
    <row r="205" spans="1:11" ht="22.5" customHeight="1">
      <c r="A205"/>
      <c r="B205"/>
      <c r="C205"/>
      <c r="D205"/>
      <c r="E205"/>
      <c r="F205"/>
      <c r="G205"/>
      <c r="H205"/>
      <c r="I205"/>
      <c r="J205"/>
      <c r="K205"/>
    </row>
    <row r="206" spans="1:11" ht="22.5" customHeight="1">
      <c r="A206"/>
      <c r="B206"/>
      <c r="C206"/>
      <c r="D206"/>
      <c r="E206"/>
      <c r="F206"/>
      <c r="G206"/>
      <c r="H206"/>
      <c r="I206"/>
      <c r="J206"/>
      <c r="K206"/>
    </row>
    <row r="207" spans="1:11" ht="22.5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ht="22.5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 ht="22.5" customHeight="1">
      <c r="A209"/>
      <c r="B209"/>
      <c r="C209"/>
      <c r="D209"/>
      <c r="E209"/>
      <c r="F209"/>
      <c r="G209"/>
      <c r="H209"/>
      <c r="I209"/>
      <c r="J209"/>
      <c r="K209"/>
    </row>
    <row r="210" spans="1:11" ht="22.5" customHeight="1">
      <c r="A210"/>
      <c r="B210"/>
      <c r="C210"/>
      <c r="D210"/>
      <c r="E210"/>
      <c r="F210"/>
      <c r="G210"/>
      <c r="H210"/>
      <c r="I210"/>
      <c r="J210"/>
      <c r="K210"/>
    </row>
    <row r="211" spans="1:11" ht="22.5" customHeight="1">
      <c r="A211"/>
      <c r="B211"/>
      <c r="C211"/>
      <c r="D211"/>
      <c r="E211"/>
      <c r="F211"/>
      <c r="G211"/>
      <c r="H211"/>
      <c r="I211"/>
      <c r="J211"/>
      <c r="K211"/>
    </row>
    <row r="212" spans="1:11" ht="22.5" customHeight="1">
      <c r="A212"/>
      <c r="B212"/>
      <c r="C212"/>
      <c r="D212"/>
      <c r="E212"/>
      <c r="F212"/>
      <c r="G212"/>
      <c r="H212"/>
      <c r="I212"/>
      <c r="J212"/>
      <c r="K212"/>
    </row>
    <row r="213" spans="1:11" ht="22.5" customHeight="1">
      <c r="A213"/>
      <c r="B213"/>
      <c r="C213"/>
      <c r="D213"/>
      <c r="E213"/>
      <c r="F213"/>
      <c r="G213"/>
      <c r="H213"/>
      <c r="I213"/>
      <c r="J213"/>
      <c r="K213"/>
    </row>
    <row r="214" spans="1:11" ht="22.5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ht="22.5" customHeight="1">
      <c r="A215"/>
      <c r="B215"/>
      <c r="C215"/>
      <c r="D215"/>
      <c r="E215"/>
      <c r="F215"/>
      <c r="G215"/>
      <c r="H215"/>
      <c r="I215"/>
      <c r="J215"/>
      <c r="K215"/>
    </row>
    <row r="216" spans="1:11" ht="22.5" customHeight="1">
      <c r="A216"/>
      <c r="B216"/>
      <c r="C216"/>
      <c r="D216"/>
      <c r="E216"/>
      <c r="F216"/>
      <c r="G216"/>
      <c r="H216"/>
      <c r="I216"/>
      <c r="J216"/>
      <c r="K216"/>
    </row>
    <row r="217" spans="1:11" ht="22.5" customHeight="1">
      <c r="A217"/>
      <c r="B217"/>
      <c r="C217"/>
      <c r="D217"/>
      <c r="E217"/>
      <c r="F217"/>
      <c r="G217"/>
      <c r="H217"/>
      <c r="I217"/>
      <c r="J217"/>
      <c r="K217"/>
    </row>
    <row r="218" spans="1:11" ht="22.5" customHeight="1">
      <c r="A218"/>
      <c r="B218"/>
      <c r="C218"/>
      <c r="D218"/>
      <c r="E218"/>
      <c r="F218"/>
      <c r="G218"/>
      <c r="H218"/>
      <c r="I218"/>
      <c r="J218"/>
      <c r="K218"/>
    </row>
    <row r="219" spans="1:11" ht="22.5" customHeight="1">
      <c r="A219"/>
      <c r="B219"/>
      <c r="C219"/>
      <c r="D219"/>
      <c r="E219"/>
      <c r="F219"/>
      <c r="G219"/>
      <c r="H219"/>
      <c r="I219"/>
      <c r="J219"/>
      <c r="K219"/>
    </row>
    <row r="220" spans="1:11" ht="22.5" customHeight="1">
      <c r="A220"/>
      <c r="B220"/>
      <c r="C220"/>
      <c r="D220"/>
      <c r="E220"/>
      <c r="F220"/>
      <c r="G220"/>
      <c r="H220"/>
      <c r="I220"/>
      <c r="J220"/>
      <c r="K220"/>
    </row>
    <row r="221" spans="1:11" ht="22.5" customHeight="1">
      <c r="A221"/>
      <c r="B221"/>
      <c r="C221"/>
      <c r="D221"/>
      <c r="E221"/>
      <c r="F221"/>
      <c r="G221"/>
      <c r="H221"/>
      <c r="I221"/>
      <c r="J221"/>
      <c r="K221"/>
    </row>
    <row r="222" spans="1:11" ht="22.5" customHeight="1">
      <c r="A222"/>
      <c r="B222"/>
      <c r="C222"/>
      <c r="D222"/>
      <c r="E222"/>
      <c r="F222"/>
      <c r="G222"/>
      <c r="H222"/>
      <c r="I222"/>
      <c r="J222"/>
      <c r="K222"/>
    </row>
    <row r="223" spans="1:11" ht="22.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ht="22.5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 ht="22.5" customHeight="1">
      <c r="A225"/>
      <c r="B225"/>
      <c r="C225"/>
      <c r="D225"/>
      <c r="E225"/>
      <c r="F225"/>
      <c r="G225"/>
      <c r="H225"/>
      <c r="I225"/>
      <c r="J225"/>
      <c r="K225"/>
    </row>
    <row r="226" spans="1:11" ht="22.5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 ht="22.5" customHeight="1">
      <c r="A227"/>
      <c r="B227"/>
      <c r="C227"/>
      <c r="D227"/>
      <c r="E227"/>
      <c r="F227"/>
      <c r="G227"/>
      <c r="H227"/>
      <c r="I227"/>
      <c r="J227"/>
      <c r="K227"/>
    </row>
    <row r="228" spans="1:11" ht="22.5" customHeight="1">
      <c r="A228"/>
      <c r="B228"/>
      <c r="C228"/>
      <c r="D228"/>
      <c r="E228"/>
      <c r="F228"/>
      <c r="G228"/>
      <c r="H228"/>
      <c r="I228"/>
      <c r="J228"/>
      <c r="K228"/>
    </row>
    <row r="229" spans="1:11" ht="22.5" customHeight="1">
      <c r="A229"/>
      <c r="B229"/>
      <c r="C229"/>
      <c r="D229"/>
      <c r="E229"/>
      <c r="F229"/>
      <c r="G229"/>
      <c r="H229"/>
      <c r="I229"/>
      <c r="J229"/>
      <c r="K229"/>
    </row>
    <row r="230" spans="1:11" ht="22.5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ht="22.5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ht="22.5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ht="22.5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ht="22.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ht="22.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 ht="22.5" customHeight="1">
      <c r="A236"/>
      <c r="B236"/>
      <c r="C236"/>
      <c r="D236"/>
      <c r="E236"/>
      <c r="F236"/>
      <c r="G236"/>
      <c r="H236"/>
      <c r="I236"/>
      <c r="J236"/>
      <c r="K236"/>
    </row>
    <row r="237" spans="1:11" ht="22.5" customHeight="1">
      <c r="A237"/>
      <c r="B237"/>
      <c r="C237"/>
      <c r="D237"/>
      <c r="E237"/>
      <c r="F237"/>
      <c r="G237"/>
      <c r="H237"/>
      <c r="I237"/>
      <c r="J237"/>
      <c r="K237"/>
    </row>
    <row r="238" spans="1:11" ht="22.5" customHeight="1">
      <c r="A238"/>
      <c r="B238"/>
      <c r="C238"/>
      <c r="D238"/>
      <c r="E238"/>
      <c r="F238"/>
      <c r="G238"/>
      <c r="H238"/>
      <c r="I238"/>
      <c r="J238"/>
      <c r="K238"/>
    </row>
    <row r="239" spans="1:11" ht="22.5" customHeight="1">
      <c r="A239"/>
      <c r="B239"/>
      <c r="C239"/>
      <c r="D239"/>
      <c r="E239"/>
      <c r="F239"/>
      <c r="G239"/>
      <c r="H239"/>
      <c r="I239"/>
      <c r="J239"/>
      <c r="K239"/>
    </row>
    <row r="240" spans="1:11" ht="22.5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ht="22.5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 ht="22.5" customHeight="1">
      <c r="A242"/>
      <c r="B242"/>
      <c r="C242"/>
      <c r="D242"/>
      <c r="E242"/>
      <c r="F242"/>
      <c r="G242"/>
      <c r="H242"/>
      <c r="I242"/>
      <c r="J242"/>
      <c r="K242"/>
    </row>
    <row r="243" spans="1:11" ht="22.5" customHeight="1">
      <c r="A243"/>
      <c r="B243"/>
      <c r="C243"/>
      <c r="D243"/>
      <c r="E243"/>
      <c r="F243"/>
      <c r="G243"/>
      <c r="H243"/>
      <c r="I243"/>
      <c r="J243"/>
      <c r="K243"/>
    </row>
    <row r="244" spans="1:11" ht="22.5" customHeight="1">
      <c r="A244"/>
      <c r="B244"/>
      <c r="C244"/>
      <c r="D244"/>
      <c r="E244"/>
      <c r="F244"/>
      <c r="G244"/>
      <c r="H244"/>
      <c r="I244"/>
      <c r="J244"/>
      <c r="K244"/>
    </row>
    <row r="245" spans="1:11" ht="22.5" customHeight="1">
      <c r="A245"/>
      <c r="B245"/>
      <c r="C245"/>
      <c r="D245"/>
      <c r="E245"/>
      <c r="F245"/>
      <c r="G245"/>
      <c r="H245"/>
      <c r="I245"/>
      <c r="J245"/>
      <c r="K245"/>
    </row>
    <row r="246" spans="1:11" ht="22.5" customHeight="1">
      <c r="A246"/>
      <c r="B246"/>
      <c r="C246"/>
      <c r="D246"/>
      <c r="E246"/>
      <c r="F246"/>
      <c r="G246"/>
      <c r="H246"/>
      <c r="I246"/>
      <c r="J246"/>
      <c r="K246"/>
    </row>
    <row r="247" spans="1:11" ht="22.5" customHeight="1">
      <c r="A247"/>
      <c r="B247"/>
      <c r="C247"/>
      <c r="D247"/>
      <c r="E247"/>
      <c r="F247"/>
      <c r="G247"/>
      <c r="H247"/>
      <c r="I247"/>
      <c r="J247"/>
      <c r="K247"/>
    </row>
    <row r="248" spans="1:11" ht="22.5" customHeight="1">
      <c r="A248"/>
      <c r="B248"/>
      <c r="C248"/>
      <c r="D248"/>
      <c r="E248"/>
      <c r="F248"/>
      <c r="G248"/>
      <c r="H248"/>
      <c r="I248"/>
      <c r="J248"/>
      <c r="K248"/>
    </row>
    <row r="249" spans="1:11" ht="22.5" customHeight="1">
      <c r="A249"/>
      <c r="B249"/>
      <c r="C249"/>
      <c r="D249"/>
      <c r="E249"/>
      <c r="F249"/>
      <c r="G249"/>
      <c r="H249"/>
      <c r="I249"/>
      <c r="J249"/>
      <c r="K249"/>
    </row>
    <row r="250" spans="1:11" ht="22.5" customHeight="1">
      <c r="A250"/>
      <c r="B250"/>
      <c r="C250"/>
      <c r="D250"/>
      <c r="E250"/>
      <c r="F250"/>
      <c r="G250"/>
      <c r="H250"/>
      <c r="I250"/>
      <c r="J250"/>
      <c r="K250"/>
    </row>
    <row r="251" spans="1:11" ht="22.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ht="22.5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ht="22.5" customHeight="1">
      <c r="A253"/>
      <c r="B253"/>
      <c r="C253"/>
      <c r="D253"/>
      <c r="E253"/>
      <c r="F253"/>
      <c r="G253"/>
      <c r="H253"/>
      <c r="I253"/>
      <c r="J253"/>
      <c r="K253"/>
    </row>
    <row r="254" spans="1:11" ht="22.5" customHeight="1">
      <c r="A254"/>
      <c r="B254"/>
      <c r="C254"/>
      <c r="D254"/>
      <c r="E254"/>
      <c r="F254"/>
      <c r="G254"/>
      <c r="H254"/>
      <c r="I254"/>
      <c r="J254"/>
      <c r="K254"/>
    </row>
    <row r="255" spans="1:11" ht="22.5" customHeight="1">
      <c r="A255"/>
      <c r="B255"/>
      <c r="C255"/>
      <c r="D255"/>
      <c r="E255"/>
      <c r="F255"/>
      <c r="G255"/>
      <c r="H255"/>
      <c r="I255"/>
      <c r="J255"/>
      <c r="K255"/>
    </row>
    <row r="256" spans="1:11" ht="22.5" customHeight="1">
      <c r="A256"/>
      <c r="B256"/>
      <c r="C256"/>
      <c r="D256"/>
      <c r="E256"/>
      <c r="F256"/>
      <c r="G256"/>
      <c r="H256"/>
      <c r="I256"/>
      <c r="J256"/>
      <c r="K256"/>
    </row>
    <row r="257" spans="1:11" ht="22.5" customHeight="1">
      <c r="A257"/>
      <c r="B257"/>
      <c r="C257"/>
      <c r="D257"/>
      <c r="E257"/>
      <c r="F257"/>
      <c r="G257"/>
      <c r="H257"/>
      <c r="I257"/>
      <c r="J257"/>
      <c r="K257"/>
    </row>
    <row r="258" spans="1:11" ht="22.5" customHeight="1">
      <c r="A258"/>
      <c r="B258"/>
      <c r="C258"/>
      <c r="D258"/>
      <c r="E258"/>
      <c r="F258"/>
      <c r="G258"/>
      <c r="H258"/>
      <c r="I258"/>
      <c r="J258"/>
      <c r="K258"/>
    </row>
    <row r="259" spans="1:11" ht="22.5" customHeight="1">
      <c r="A259"/>
      <c r="B259"/>
      <c r="C259"/>
      <c r="D259"/>
      <c r="E259"/>
      <c r="F259"/>
      <c r="G259"/>
      <c r="H259"/>
      <c r="I259"/>
      <c r="J259"/>
      <c r="K259"/>
    </row>
    <row r="260" spans="1:11" ht="22.5" customHeight="1">
      <c r="A260"/>
      <c r="B260"/>
      <c r="C260"/>
      <c r="D260"/>
      <c r="E260"/>
      <c r="F260"/>
      <c r="G260"/>
      <c r="H260"/>
      <c r="I260"/>
      <c r="J260"/>
      <c r="K260"/>
    </row>
    <row r="261" spans="1:11" ht="22.5" customHeight="1">
      <c r="A261"/>
      <c r="B261"/>
      <c r="C261"/>
      <c r="D261"/>
      <c r="E261"/>
      <c r="F261"/>
      <c r="G261"/>
      <c r="H261"/>
      <c r="I261"/>
      <c r="J261"/>
      <c r="K261"/>
    </row>
    <row r="262" spans="1:11" ht="22.5" customHeight="1">
      <c r="A262"/>
      <c r="B262"/>
      <c r="C262"/>
      <c r="D262"/>
      <c r="E262"/>
      <c r="F262"/>
      <c r="G262"/>
      <c r="H262"/>
      <c r="I262"/>
      <c r="J262"/>
      <c r="K262"/>
    </row>
    <row r="263" spans="1:11" ht="22.5" customHeight="1">
      <c r="A263"/>
      <c r="B263"/>
      <c r="C263"/>
      <c r="D263"/>
      <c r="E263"/>
      <c r="F263"/>
      <c r="G263"/>
      <c r="H263"/>
      <c r="I263"/>
      <c r="J263"/>
      <c r="K263"/>
    </row>
    <row r="264" spans="1:11" ht="22.5" customHeight="1">
      <c r="A264"/>
      <c r="B264"/>
      <c r="C264"/>
      <c r="D264"/>
      <c r="E264"/>
      <c r="F264"/>
      <c r="G264"/>
      <c r="H264"/>
      <c r="I264"/>
      <c r="J264"/>
      <c r="K264"/>
    </row>
    <row r="265" spans="1:11" ht="22.5" customHeight="1">
      <c r="A265"/>
      <c r="B265"/>
      <c r="C265"/>
      <c r="D265"/>
      <c r="E265"/>
      <c r="F265"/>
      <c r="G265"/>
      <c r="H265"/>
      <c r="I265"/>
      <c r="J265"/>
      <c r="K265"/>
    </row>
    <row r="266" spans="1:11" ht="22.5" customHeight="1">
      <c r="A266"/>
      <c r="B266"/>
      <c r="C266"/>
      <c r="D266"/>
      <c r="E266"/>
      <c r="F266"/>
      <c r="G266"/>
      <c r="H266"/>
      <c r="I266"/>
      <c r="J266"/>
      <c r="K266"/>
    </row>
    <row r="267" spans="1:11" ht="22.5" customHeight="1">
      <c r="A267"/>
      <c r="B267"/>
      <c r="C267"/>
      <c r="D267"/>
      <c r="E267"/>
      <c r="F267"/>
      <c r="G267"/>
      <c r="H267"/>
      <c r="I267"/>
      <c r="J267"/>
      <c r="K267"/>
    </row>
    <row r="268" spans="1:11" ht="22.5" customHeight="1">
      <c r="A268"/>
      <c r="B268"/>
      <c r="C268"/>
      <c r="D268"/>
      <c r="E268"/>
      <c r="F268"/>
      <c r="G268"/>
      <c r="H268"/>
      <c r="I268"/>
      <c r="J268"/>
      <c r="K268"/>
    </row>
    <row r="269" spans="1:11" ht="22.5" customHeight="1">
      <c r="A269"/>
      <c r="B269"/>
      <c r="C269"/>
      <c r="D269"/>
      <c r="E269"/>
      <c r="F269"/>
      <c r="G269"/>
      <c r="H269"/>
      <c r="I269"/>
      <c r="J269"/>
      <c r="K269"/>
    </row>
    <row r="270" spans="1:11" ht="22.5" customHeight="1">
      <c r="A270"/>
      <c r="B270"/>
      <c r="C270"/>
      <c r="D270"/>
      <c r="E270"/>
      <c r="F270"/>
      <c r="G270"/>
      <c r="H270"/>
      <c r="I270"/>
      <c r="J270"/>
      <c r="K270"/>
    </row>
    <row r="271" spans="1:11" ht="22.5" customHeight="1">
      <c r="A271"/>
      <c r="B271"/>
      <c r="C271"/>
      <c r="D271"/>
      <c r="E271"/>
      <c r="F271"/>
      <c r="G271"/>
      <c r="H271"/>
      <c r="I271"/>
      <c r="J271"/>
      <c r="K271"/>
    </row>
    <row r="272" spans="1:11" ht="22.5" customHeight="1">
      <c r="A272"/>
      <c r="B272"/>
      <c r="C272"/>
      <c r="D272"/>
      <c r="E272"/>
      <c r="F272"/>
      <c r="G272"/>
      <c r="H272"/>
      <c r="I272"/>
      <c r="J272"/>
      <c r="K272"/>
    </row>
    <row r="273" spans="1:11" ht="22.5" customHeight="1">
      <c r="A273"/>
      <c r="B273"/>
      <c r="C273"/>
      <c r="D273"/>
      <c r="E273"/>
      <c r="F273"/>
      <c r="G273"/>
      <c r="H273"/>
      <c r="I273"/>
      <c r="J273"/>
      <c r="K273"/>
    </row>
    <row r="274" spans="1:11" ht="22.5" customHeight="1">
      <c r="A274"/>
      <c r="B274"/>
      <c r="C274"/>
      <c r="D274"/>
      <c r="E274"/>
      <c r="F274"/>
      <c r="G274"/>
      <c r="H274"/>
      <c r="I274"/>
      <c r="J274"/>
      <c r="K274"/>
    </row>
    <row r="275" spans="1:11" ht="22.5" customHeight="1">
      <c r="A275"/>
      <c r="B275"/>
      <c r="C275"/>
      <c r="D275"/>
      <c r="E275"/>
      <c r="F275"/>
      <c r="G275"/>
      <c r="H275"/>
      <c r="I275"/>
      <c r="J275"/>
      <c r="K275"/>
    </row>
    <row r="276" spans="1:11" ht="22.5" customHeight="1">
      <c r="A276"/>
      <c r="B276"/>
      <c r="C276"/>
      <c r="D276"/>
      <c r="E276"/>
      <c r="F276"/>
      <c r="G276"/>
      <c r="H276"/>
      <c r="I276"/>
      <c r="J276"/>
      <c r="K276"/>
    </row>
    <row r="277" spans="1:11" ht="22.5" customHeight="1">
      <c r="A277"/>
      <c r="B277"/>
      <c r="C277"/>
      <c r="D277"/>
      <c r="E277"/>
      <c r="F277"/>
      <c r="G277"/>
      <c r="H277"/>
      <c r="I277"/>
      <c r="J277"/>
      <c r="K277"/>
    </row>
    <row r="278" spans="1:11" ht="22.5" customHeight="1">
      <c r="A278"/>
      <c r="B278"/>
      <c r="C278"/>
      <c r="D278"/>
      <c r="E278"/>
      <c r="F278"/>
      <c r="G278"/>
      <c r="H278"/>
      <c r="I278"/>
      <c r="J278"/>
      <c r="K278"/>
    </row>
    <row r="279" spans="1:11" ht="22.5" customHeight="1">
      <c r="A279"/>
      <c r="B279"/>
      <c r="C279"/>
      <c r="D279"/>
      <c r="E279"/>
      <c r="F279"/>
      <c r="G279"/>
      <c r="H279"/>
      <c r="I279"/>
      <c r="J279"/>
      <c r="K279"/>
    </row>
    <row r="280" spans="1:11" ht="22.5" customHeight="1">
      <c r="A280"/>
      <c r="B280"/>
      <c r="C280"/>
      <c r="D280"/>
      <c r="E280"/>
      <c r="F280"/>
      <c r="G280"/>
      <c r="H280"/>
      <c r="I280"/>
      <c r="J280"/>
      <c r="K280"/>
    </row>
    <row r="281" spans="1:11" ht="22.5" customHeight="1">
      <c r="A281"/>
      <c r="B281"/>
      <c r="C281"/>
      <c r="D281"/>
      <c r="E281"/>
      <c r="F281"/>
      <c r="G281"/>
      <c r="H281"/>
      <c r="I281"/>
      <c r="J281"/>
      <c r="K281"/>
    </row>
    <row r="282" spans="1:11" ht="22.5" customHeight="1">
      <c r="A282"/>
      <c r="B282"/>
      <c r="C282"/>
      <c r="D282"/>
      <c r="E282"/>
      <c r="F282"/>
      <c r="G282"/>
      <c r="H282"/>
      <c r="I282"/>
      <c r="J282"/>
      <c r="K282"/>
    </row>
    <row r="283" spans="1:11" ht="22.5" customHeight="1">
      <c r="A283"/>
      <c r="B283"/>
      <c r="C283"/>
      <c r="D283"/>
      <c r="E283"/>
      <c r="F283"/>
      <c r="G283"/>
      <c r="H283"/>
      <c r="I283"/>
      <c r="J283"/>
      <c r="K283"/>
    </row>
    <row r="284" spans="1:11" ht="22.5" customHeight="1">
      <c r="A284"/>
      <c r="B284"/>
      <c r="C284"/>
      <c r="D284"/>
      <c r="E284"/>
      <c r="F284"/>
      <c r="G284"/>
      <c r="H284"/>
      <c r="I284"/>
      <c r="J284"/>
      <c r="K284"/>
    </row>
    <row r="285" spans="1:11" ht="22.5" customHeight="1">
      <c r="A285"/>
      <c r="B285"/>
      <c r="C285"/>
      <c r="D285"/>
      <c r="E285"/>
      <c r="F285"/>
      <c r="G285"/>
      <c r="H285"/>
      <c r="I285"/>
      <c r="J285"/>
      <c r="K285"/>
    </row>
    <row r="286" spans="1:11" ht="22.5" customHeight="1">
      <c r="A286"/>
      <c r="B286"/>
      <c r="C286"/>
      <c r="D286"/>
      <c r="E286"/>
      <c r="F286"/>
      <c r="G286"/>
      <c r="H286"/>
      <c r="I286"/>
      <c r="J286"/>
      <c r="K286"/>
    </row>
    <row r="287" spans="1:11" ht="22.5" customHeight="1">
      <c r="A287"/>
      <c r="B287"/>
      <c r="C287"/>
      <c r="D287"/>
      <c r="E287"/>
      <c r="F287"/>
      <c r="G287"/>
      <c r="H287"/>
      <c r="I287"/>
      <c r="J287"/>
      <c r="K287"/>
    </row>
    <row r="288" spans="1:11" ht="22.5" customHeight="1">
      <c r="A288"/>
      <c r="B288"/>
      <c r="C288"/>
      <c r="D288"/>
      <c r="E288"/>
      <c r="F288"/>
      <c r="G288"/>
      <c r="H288"/>
      <c r="I288"/>
      <c r="J288"/>
      <c r="K288"/>
    </row>
    <row r="289" spans="1:11" ht="22.5" customHeight="1">
      <c r="A289"/>
      <c r="B289"/>
      <c r="C289"/>
      <c r="D289"/>
      <c r="E289"/>
      <c r="F289"/>
      <c r="G289"/>
      <c r="H289"/>
      <c r="I289"/>
      <c r="J289"/>
      <c r="K289"/>
    </row>
    <row r="290" spans="1:11" ht="22.5" customHeight="1">
      <c r="A290"/>
      <c r="B290"/>
      <c r="C290"/>
      <c r="D290"/>
      <c r="E290"/>
      <c r="F290"/>
      <c r="G290"/>
      <c r="H290"/>
      <c r="I290"/>
      <c r="J290"/>
      <c r="K290"/>
    </row>
    <row r="291" spans="1:11" ht="22.5" customHeight="1">
      <c r="A291"/>
      <c r="B291"/>
      <c r="C291"/>
      <c r="D291"/>
      <c r="E291"/>
      <c r="F291"/>
      <c r="G291"/>
      <c r="H291"/>
      <c r="I291"/>
      <c r="J291"/>
      <c r="K291"/>
    </row>
    <row r="292" spans="1:11" ht="22.5" customHeight="1">
      <c r="A292"/>
      <c r="B292"/>
      <c r="C292"/>
      <c r="D292"/>
      <c r="E292"/>
      <c r="F292"/>
      <c r="G292"/>
      <c r="H292"/>
      <c r="I292"/>
      <c r="J292"/>
      <c r="K292"/>
    </row>
    <row r="293" spans="1:11" ht="22.5" customHeight="1">
      <c r="A293"/>
      <c r="B293"/>
      <c r="C293"/>
      <c r="D293"/>
      <c r="E293"/>
      <c r="F293"/>
      <c r="G293"/>
      <c r="H293"/>
      <c r="I293"/>
      <c r="J293"/>
      <c r="K293"/>
    </row>
    <row r="294" spans="1:11" ht="22.5" customHeight="1">
      <c r="A294"/>
      <c r="B294"/>
      <c r="C294"/>
      <c r="D294"/>
      <c r="E294"/>
      <c r="F294"/>
      <c r="G294"/>
      <c r="H294"/>
      <c r="I294"/>
      <c r="J294"/>
      <c r="K294"/>
    </row>
    <row r="295" spans="1:11" ht="22.5" customHeight="1">
      <c r="A295"/>
      <c r="B295"/>
      <c r="C295"/>
      <c r="D295"/>
      <c r="E295"/>
      <c r="F295"/>
      <c r="G295"/>
      <c r="H295"/>
      <c r="I295"/>
      <c r="J295"/>
      <c r="K295"/>
    </row>
    <row r="296" spans="1:11" ht="22.5" customHeight="1">
      <c r="A296"/>
      <c r="B296"/>
      <c r="C296"/>
      <c r="D296"/>
      <c r="E296"/>
      <c r="F296"/>
      <c r="G296"/>
      <c r="H296"/>
      <c r="I296"/>
      <c r="J296"/>
      <c r="K296"/>
    </row>
    <row r="297" spans="1:11" ht="22.5" customHeight="1">
      <c r="A297"/>
      <c r="B297"/>
      <c r="C297"/>
      <c r="D297"/>
      <c r="E297"/>
      <c r="F297"/>
      <c r="G297"/>
      <c r="H297"/>
      <c r="I297"/>
      <c r="J297"/>
      <c r="K297"/>
    </row>
    <row r="298" spans="1:11" ht="22.5" customHeight="1">
      <c r="A298"/>
      <c r="B298"/>
      <c r="C298"/>
      <c r="D298"/>
      <c r="E298"/>
      <c r="F298"/>
      <c r="G298"/>
      <c r="H298"/>
      <c r="I298"/>
      <c r="J298"/>
      <c r="K298"/>
    </row>
    <row r="299" spans="1:11" ht="22.5" customHeight="1">
      <c r="A299"/>
      <c r="B299"/>
      <c r="C299"/>
      <c r="D299"/>
      <c r="E299"/>
      <c r="F299"/>
      <c r="G299"/>
      <c r="H299"/>
      <c r="I299"/>
      <c r="J299"/>
      <c r="K299"/>
    </row>
    <row r="300" spans="1:11" ht="22.5" customHeight="1">
      <c r="A300"/>
      <c r="B300"/>
      <c r="C300"/>
      <c r="D300"/>
      <c r="E300"/>
      <c r="F300"/>
      <c r="G300"/>
      <c r="H300"/>
      <c r="I300"/>
      <c r="J300"/>
      <c r="K300"/>
    </row>
    <row r="301" spans="1:11" ht="22.5" customHeight="1">
      <c r="A301"/>
      <c r="B301"/>
      <c r="C301"/>
      <c r="D301"/>
      <c r="E301"/>
      <c r="F301"/>
      <c r="G301"/>
      <c r="H301"/>
      <c r="I301"/>
      <c r="J301"/>
      <c r="K301"/>
    </row>
    <row r="302" spans="1:11" ht="22.5" customHeight="1">
      <c r="A302"/>
      <c r="B302"/>
      <c r="C302"/>
      <c r="D302"/>
      <c r="E302"/>
      <c r="F302"/>
      <c r="G302"/>
      <c r="H302"/>
      <c r="I302"/>
      <c r="J302"/>
      <c r="K302"/>
    </row>
    <row r="303" spans="1:11" ht="22.5" customHeight="1">
      <c r="A303"/>
      <c r="B303"/>
      <c r="C303"/>
      <c r="D303"/>
      <c r="E303"/>
      <c r="F303"/>
      <c r="G303"/>
      <c r="H303"/>
      <c r="I303"/>
      <c r="J303"/>
      <c r="K303"/>
    </row>
    <row r="304" spans="1:11" ht="22.5" customHeight="1">
      <c r="A304"/>
      <c r="B304"/>
      <c r="C304"/>
      <c r="D304"/>
      <c r="E304"/>
      <c r="F304"/>
      <c r="G304"/>
      <c r="H304"/>
      <c r="I304"/>
      <c r="J304"/>
      <c r="K304"/>
    </row>
    <row r="305" spans="1:11" ht="22.5" customHeight="1">
      <c r="A305"/>
      <c r="B305"/>
      <c r="C305"/>
      <c r="D305"/>
      <c r="E305"/>
      <c r="F305"/>
      <c r="G305"/>
      <c r="H305"/>
      <c r="I305"/>
      <c r="J305"/>
      <c r="K305"/>
    </row>
    <row r="306" spans="1:11" ht="22.5" customHeight="1">
      <c r="A306"/>
      <c r="B306"/>
      <c r="C306"/>
      <c r="D306"/>
      <c r="E306"/>
      <c r="F306"/>
      <c r="G306"/>
      <c r="H306"/>
      <c r="I306"/>
      <c r="J306"/>
      <c r="K306"/>
    </row>
    <row r="307" spans="1:11" ht="22.5" customHeight="1">
      <c r="A307"/>
      <c r="B307"/>
      <c r="C307"/>
      <c r="D307"/>
      <c r="E307"/>
      <c r="F307"/>
      <c r="G307"/>
      <c r="H307"/>
      <c r="I307"/>
      <c r="J307"/>
      <c r="K307"/>
    </row>
    <row r="308" spans="1:11" ht="22.5" customHeight="1">
      <c r="A308"/>
      <c r="B308"/>
      <c r="C308"/>
      <c r="D308"/>
      <c r="E308"/>
      <c r="F308"/>
      <c r="G308"/>
      <c r="H308"/>
      <c r="I308"/>
      <c r="J308"/>
      <c r="K308"/>
    </row>
    <row r="309" spans="1:11" ht="22.5" customHeight="1">
      <c r="A309"/>
      <c r="B309"/>
      <c r="C309"/>
      <c r="D309"/>
      <c r="E309"/>
      <c r="F309"/>
      <c r="G309"/>
      <c r="H309"/>
      <c r="I309"/>
      <c r="J309"/>
      <c r="K309"/>
    </row>
    <row r="310" spans="1:11" ht="22.5" customHeight="1">
      <c r="A310"/>
      <c r="B310"/>
      <c r="C310"/>
      <c r="D310"/>
      <c r="E310"/>
      <c r="F310"/>
      <c r="G310"/>
      <c r="H310"/>
      <c r="I310"/>
      <c r="J310"/>
      <c r="K310"/>
    </row>
    <row r="311" spans="1:11" ht="22.5" customHeight="1">
      <c r="A311"/>
      <c r="B311"/>
      <c r="C311"/>
      <c r="D311"/>
      <c r="E311"/>
      <c r="F311"/>
      <c r="G311"/>
      <c r="H311"/>
      <c r="I311"/>
      <c r="J311"/>
      <c r="K311"/>
    </row>
    <row r="312" spans="1:11" ht="22.5" customHeight="1">
      <c r="A312"/>
      <c r="B312"/>
      <c r="C312"/>
      <c r="D312"/>
      <c r="E312"/>
      <c r="F312"/>
      <c r="G312"/>
      <c r="H312"/>
      <c r="I312"/>
      <c r="J312"/>
      <c r="K312"/>
    </row>
    <row r="313" spans="1:11" ht="22.5" customHeight="1">
      <c r="A313"/>
      <c r="B313"/>
      <c r="C313"/>
      <c r="D313"/>
      <c r="E313"/>
      <c r="F313"/>
      <c r="G313"/>
      <c r="H313"/>
      <c r="I313"/>
      <c r="J313"/>
      <c r="K313"/>
    </row>
    <row r="314" spans="1:11" ht="22.5" customHeight="1">
      <c r="A314"/>
      <c r="B314"/>
      <c r="C314"/>
      <c r="D314"/>
      <c r="E314"/>
      <c r="F314"/>
      <c r="G314"/>
      <c r="H314"/>
      <c r="I314"/>
      <c r="J314"/>
      <c r="K314"/>
    </row>
    <row r="315" spans="1:11" ht="22.5" customHeight="1">
      <c r="A315"/>
      <c r="B315"/>
      <c r="C315"/>
      <c r="D315"/>
      <c r="E315"/>
      <c r="F315"/>
      <c r="G315"/>
      <c r="H315"/>
      <c r="I315"/>
      <c r="J315"/>
      <c r="K315"/>
    </row>
    <row r="316" spans="1:11" ht="22.5" customHeight="1">
      <c r="A316"/>
      <c r="B316"/>
      <c r="C316"/>
      <c r="D316"/>
      <c r="E316"/>
      <c r="F316"/>
      <c r="G316"/>
      <c r="H316"/>
      <c r="I316"/>
      <c r="J316"/>
      <c r="K316"/>
    </row>
    <row r="317" spans="1:11" ht="22.5" customHeight="1">
      <c r="A317"/>
      <c r="B317"/>
      <c r="C317"/>
      <c r="D317"/>
      <c r="E317"/>
      <c r="F317"/>
      <c r="G317"/>
      <c r="H317"/>
      <c r="I317"/>
      <c r="J317"/>
      <c r="K317"/>
    </row>
    <row r="318" spans="1:11" ht="22.5" customHeight="1">
      <c r="A318"/>
      <c r="B318"/>
      <c r="C318"/>
      <c r="D318"/>
      <c r="E318"/>
      <c r="F318"/>
      <c r="G318"/>
      <c r="H318"/>
      <c r="I318"/>
      <c r="J318"/>
      <c r="K318"/>
    </row>
    <row r="319" spans="1:11" ht="22.5" customHeight="1">
      <c r="A319"/>
      <c r="B319"/>
      <c r="C319"/>
      <c r="D319"/>
      <c r="E319"/>
      <c r="F319"/>
      <c r="G319"/>
      <c r="H319"/>
      <c r="I319"/>
      <c r="J319"/>
      <c r="K319"/>
    </row>
    <row r="320" spans="1:11" ht="22.5" customHeight="1">
      <c r="A320"/>
      <c r="B320"/>
      <c r="C320"/>
      <c r="D320"/>
      <c r="E320"/>
      <c r="F320"/>
      <c r="G320"/>
      <c r="H320"/>
      <c r="I320"/>
      <c r="J320"/>
      <c r="K320"/>
    </row>
    <row r="321" spans="1:11" ht="22.5" customHeight="1">
      <c r="A321"/>
      <c r="B321"/>
      <c r="C321"/>
      <c r="D321"/>
      <c r="E321"/>
      <c r="F321"/>
      <c r="G321"/>
      <c r="H321"/>
      <c r="I321"/>
      <c r="J321"/>
      <c r="K321"/>
    </row>
    <row r="322" spans="1:11" ht="22.5" customHeight="1">
      <c r="A322"/>
      <c r="B322"/>
      <c r="C322"/>
      <c r="D322"/>
      <c r="E322"/>
      <c r="F322"/>
      <c r="G322"/>
      <c r="H322"/>
      <c r="I322"/>
      <c r="J322"/>
      <c r="K322"/>
    </row>
    <row r="323" spans="1:11" ht="22.5" customHeight="1">
      <c r="A323"/>
      <c r="B323"/>
      <c r="C323"/>
      <c r="D323"/>
      <c r="E323"/>
      <c r="F323"/>
      <c r="G323"/>
      <c r="H323"/>
      <c r="I323"/>
      <c r="J323"/>
      <c r="K323"/>
    </row>
    <row r="324" spans="1:11" ht="22.5" customHeight="1">
      <c r="A324"/>
      <c r="B324"/>
      <c r="C324"/>
      <c r="D324"/>
      <c r="E324"/>
      <c r="F324"/>
      <c r="G324"/>
      <c r="H324"/>
      <c r="I324"/>
      <c r="J324"/>
      <c r="K324"/>
    </row>
    <row r="325" spans="1:11" ht="22.5" customHeight="1">
      <c r="A325"/>
      <c r="B325"/>
      <c r="C325"/>
      <c r="D325"/>
      <c r="E325"/>
      <c r="F325"/>
      <c r="G325"/>
      <c r="H325"/>
      <c r="I325"/>
      <c r="J325"/>
      <c r="K325"/>
    </row>
    <row r="326" spans="1:11" ht="22.5" customHeight="1">
      <c r="A326"/>
      <c r="B326"/>
      <c r="C326"/>
      <c r="D326"/>
      <c r="E326"/>
      <c r="F326"/>
      <c r="G326"/>
      <c r="H326"/>
      <c r="I326"/>
      <c r="J326"/>
      <c r="K326"/>
    </row>
    <row r="327" spans="1:11" ht="22.5" customHeight="1">
      <c r="A327"/>
      <c r="B327"/>
      <c r="C327"/>
      <c r="D327"/>
      <c r="E327"/>
      <c r="F327"/>
      <c r="G327"/>
      <c r="H327"/>
      <c r="I327"/>
      <c r="J327"/>
      <c r="K327"/>
    </row>
    <row r="328" spans="1:11" ht="22.5" customHeight="1">
      <c r="A328"/>
      <c r="B328"/>
      <c r="C328"/>
      <c r="D328"/>
      <c r="E328"/>
      <c r="F328"/>
      <c r="G328"/>
      <c r="H328"/>
      <c r="I328"/>
      <c r="J328"/>
      <c r="K328"/>
    </row>
    <row r="329" spans="1:11" ht="22.5" customHeight="1">
      <c r="A329"/>
      <c r="B329"/>
      <c r="C329"/>
      <c r="D329"/>
      <c r="E329"/>
      <c r="F329"/>
      <c r="G329"/>
      <c r="H329"/>
      <c r="I329"/>
      <c r="J329"/>
      <c r="K329"/>
    </row>
  </sheetData>
  <mergeCells count="12">
    <mergeCell ref="A1:K1"/>
    <mergeCell ref="D21:E21"/>
    <mergeCell ref="D22:E22"/>
    <mergeCell ref="D23:E23"/>
    <mergeCell ref="D24:E24"/>
    <mergeCell ref="D25:E25"/>
    <mergeCell ref="A6:A7"/>
    <mergeCell ref="A8:A10"/>
    <mergeCell ref="A11:A13"/>
    <mergeCell ref="A14:A16"/>
    <mergeCell ref="A17:A18"/>
    <mergeCell ref="B21:B25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01"/>
  <sheetViews>
    <sheetView workbookViewId="0">
      <selection activeCell="L3" sqref="J3:J12 L3:L12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2.625" style="1" customWidth="1"/>
    <col min="11" max="11" width="10.5" style="3" customWidth="1"/>
    <col min="12" max="12" width="42.125" style="4" customWidth="1"/>
  </cols>
  <sheetData>
    <row r="1" spans="1:12" ht="33.6" customHeight="1">
      <c r="A1" s="648" t="s">
        <v>3096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1583</v>
      </c>
      <c r="G2" s="134" t="s">
        <v>10</v>
      </c>
      <c r="H2" s="134" t="s">
        <v>1584</v>
      </c>
      <c r="I2" s="134" t="s">
        <v>3060</v>
      </c>
      <c r="J2" s="134" t="s">
        <v>3061</v>
      </c>
      <c r="K2" s="142" t="s">
        <v>3062</v>
      </c>
      <c r="L2" s="142" t="s">
        <v>13</v>
      </c>
    </row>
    <row r="3" spans="1:12" ht="22.5" customHeight="1">
      <c r="A3" s="651" t="s">
        <v>1237</v>
      </c>
      <c r="B3" s="122">
        <v>3</v>
      </c>
      <c r="C3" s="147" t="s">
        <v>2511</v>
      </c>
      <c r="D3" s="122" t="s">
        <v>1242</v>
      </c>
      <c r="E3" s="123" t="s">
        <v>3097</v>
      </c>
      <c r="F3" s="52"/>
      <c r="G3" s="52">
        <v>680</v>
      </c>
      <c r="H3" s="52">
        <v>400</v>
      </c>
      <c r="I3" s="52">
        <v>400</v>
      </c>
      <c r="J3" s="52">
        <f t="shared" ref="J3" si="0">AVERAGE(H3:I3)</f>
        <v>400</v>
      </c>
      <c r="K3" s="52">
        <v>50</v>
      </c>
      <c r="L3" s="51" t="s">
        <v>1612</v>
      </c>
    </row>
    <row r="4" spans="1:12" ht="22.5" customHeight="1">
      <c r="A4" s="653"/>
      <c r="B4" s="124">
        <v>3</v>
      </c>
      <c r="C4" s="147" t="s">
        <v>2514</v>
      </c>
      <c r="D4" s="125" t="s">
        <v>1242</v>
      </c>
      <c r="E4" s="123" t="s">
        <v>3097</v>
      </c>
      <c r="F4" s="52"/>
      <c r="G4" s="52">
        <v>530</v>
      </c>
      <c r="H4" s="52">
        <v>330</v>
      </c>
      <c r="I4" s="52">
        <v>300</v>
      </c>
      <c r="J4" s="52">
        <f t="shared" ref="J4" si="1">AVERAGE(H4:I4)</f>
        <v>315</v>
      </c>
      <c r="K4" s="52">
        <v>50</v>
      </c>
      <c r="L4" s="51" t="s">
        <v>129</v>
      </c>
    </row>
    <row r="5" spans="1:12" ht="22.5" customHeight="1">
      <c r="A5" s="651" t="s">
        <v>1225</v>
      </c>
      <c r="B5" s="124">
        <v>3</v>
      </c>
      <c r="C5" s="125" t="s">
        <v>2516</v>
      </c>
      <c r="D5" s="89" t="s">
        <v>1230</v>
      </c>
      <c r="E5" s="123" t="s">
        <v>3098</v>
      </c>
      <c r="F5" s="8"/>
      <c r="G5" s="8">
        <v>800</v>
      </c>
      <c r="I5" s="8"/>
      <c r="J5" s="211" t="s">
        <v>1232</v>
      </c>
      <c r="K5" s="8">
        <v>20</v>
      </c>
      <c r="L5" s="5" t="s">
        <v>95</v>
      </c>
    </row>
    <row r="6" spans="1:12" ht="22.5" customHeight="1">
      <c r="A6" s="652"/>
      <c r="B6" s="124">
        <v>3</v>
      </c>
      <c r="C6" s="125" t="s">
        <v>2518</v>
      </c>
      <c r="D6" s="89" t="s">
        <v>2519</v>
      </c>
      <c r="E6" s="123" t="s">
        <v>3099</v>
      </c>
      <c r="F6" s="52"/>
      <c r="G6" s="52">
        <v>660</v>
      </c>
      <c r="H6" s="52">
        <v>400</v>
      </c>
      <c r="I6" s="52">
        <v>350</v>
      </c>
      <c r="J6" s="52">
        <f t="shared" ref="J6" si="2">AVERAGE(H6:I6)</f>
        <v>375</v>
      </c>
      <c r="K6" s="52">
        <v>20</v>
      </c>
      <c r="L6" s="51" t="s">
        <v>1606</v>
      </c>
    </row>
    <row r="7" spans="1:12" ht="22.5" customHeight="1">
      <c r="A7" s="652"/>
      <c r="B7" s="122">
        <v>3</v>
      </c>
      <c r="C7" s="125" t="s">
        <v>3100</v>
      </c>
      <c r="D7" s="89" t="s">
        <v>1235</v>
      </c>
      <c r="E7" s="123" t="s">
        <v>3101</v>
      </c>
      <c r="F7" s="52"/>
      <c r="G7" s="52">
        <v>720</v>
      </c>
      <c r="H7" s="52">
        <v>400</v>
      </c>
      <c r="I7" s="52">
        <v>400</v>
      </c>
      <c r="J7" s="52">
        <f t="shared" ref="J7:J12" si="3">AVERAGE(H7:I7)</f>
        <v>400</v>
      </c>
      <c r="K7" s="52">
        <v>30</v>
      </c>
      <c r="L7" s="51" t="s">
        <v>2428</v>
      </c>
    </row>
    <row r="8" spans="1:12" ht="22.5" customHeight="1">
      <c r="A8" s="653"/>
      <c r="B8" s="122">
        <v>1</v>
      </c>
      <c r="C8" s="125" t="s">
        <v>2526</v>
      </c>
      <c r="D8" s="89" t="s">
        <v>1230</v>
      </c>
      <c r="E8" s="123" t="s">
        <v>3098</v>
      </c>
      <c r="F8" s="52"/>
      <c r="G8" s="52">
        <v>500</v>
      </c>
      <c r="H8" s="52">
        <v>200</v>
      </c>
      <c r="I8" s="52">
        <v>150</v>
      </c>
      <c r="J8" s="52">
        <f t="shared" si="3"/>
        <v>175</v>
      </c>
      <c r="K8" s="52">
        <v>30</v>
      </c>
      <c r="L8" s="51" t="s">
        <v>1599</v>
      </c>
    </row>
    <row r="9" spans="1:12" ht="22.5" customHeight="1">
      <c r="A9" s="681" t="s">
        <v>2528</v>
      </c>
      <c r="B9" s="122">
        <v>1</v>
      </c>
      <c r="C9" s="125" t="s">
        <v>2526</v>
      </c>
      <c r="D9" s="89" t="s">
        <v>2529</v>
      </c>
      <c r="E9" s="123" t="s">
        <v>3102</v>
      </c>
      <c r="F9" s="52"/>
      <c r="G9" s="52">
        <v>50</v>
      </c>
      <c r="H9" s="52">
        <v>50</v>
      </c>
      <c r="I9" s="52">
        <v>50</v>
      </c>
      <c r="J9" s="52">
        <f t="shared" si="3"/>
        <v>50</v>
      </c>
      <c r="K9" s="52">
        <v>20</v>
      </c>
      <c r="L9" s="51" t="s">
        <v>1599</v>
      </c>
    </row>
    <row r="10" spans="1:12" ht="22.5" customHeight="1">
      <c r="A10" s="682"/>
      <c r="B10" s="122">
        <v>2</v>
      </c>
      <c r="C10" s="122" t="s">
        <v>2532</v>
      </c>
      <c r="D10" s="89" t="s">
        <v>2533</v>
      </c>
      <c r="E10" s="123" t="s">
        <v>2534</v>
      </c>
      <c r="F10" s="52"/>
      <c r="G10" s="52">
        <v>0</v>
      </c>
      <c r="H10" s="52">
        <v>0</v>
      </c>
      <c r="I10" s="52">
        <v>0</v>
      </c>
      <c r="J10" s="52">
        <f t="shared" si="3"/>
        <v>0</v>
      </c>
      <c r="K10" s="52">
        <v>20</v>
      </c>
      <c r="L10" s="51" t="s">
        <v>1723</v>
      </c>
    </row>
    <row r="11" spans="1:12" ht="22.5" customHeight="1">
      <c r="A11" s="682"/>
      <c r="B11" s="122">
        <v>3</v>
      </c>
      <c r="C11" s="125" t="s">
        <v>2536</v>
      </c>
      <c r="D11" s="89" t="s">
        <v>2537</v>
      </c>
      <c r="E11" s="123" t="s">
        <v>3103</v>
      </c>
      <c r="F11" s="210"/>
      <c r="G11" s="52">
        <v>0</v>
      </c>
      <c r="H11" s="52">
        <v>0</v>
      </c>
      <c r="I11" s="52">
        <v>0</v>
      </c>
      <c r="J11" s="52">
        <f t="shared" si="3"/>
        <v>0</v>
      </c>
      <c r="K11" s="52">
        <v>20</v>
      </c>
      <c r="L11" s="51" t="s">
        <v>1591</v>
      </c>
    </row>
    <row r="12" spans="1:12" ht="22.5" customHeight="1">
      <c r="A12" s="683"/>
      <c r="B12" s="122">
        <v>3</v>
      </c>
      <c r="C12" s="125" t="s">
        <v>2540</v>
      </c>
      <c r="D12" s="125" t="s">
        <v>2541</v>
      </c>
      <c r="E12" s="123" t="s">
        <v>3104</v>
      </c>
      <c r="F12" s="210"/>
      <c r="G12" s="52">
        <v>100</v>
      </c>
      <c r="H12" s="52">
        <v>100</v>
      </c>
      <c r="I12" s="52">
        <v>100</v>
      </c>
      <c r="J12" s="52">
        <f t="shared" si="3"/>
        <v>100</v>
      </c>
      <c r="K12" s="52">
        <v>20</v>
      </c>
      <c r="L12" s="51" t="s">
        <v>2428</v>
      </c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 s="647" t="s">
        <v>3063</v>
      </c>
      <c r="C14" s="127" t="s">
        <v>3064</v>
      </c>
      <c r="D14" s="641">
        <v>10</v>
      </c>
      <c r="E14" s="641"/>
      <c r="F14"/>
      <c r="G14"/>
      <c r="H14"/>
      <c r="I14"/>
      <c r="J14"/>
      <c r="K14"/>
      <c r="L14"/>
    </row>
    <row r="15" spans="1:12" ht="22.5" customHeight="1">
      <c r="A15"/>
      <c r="B15" s="647"/>
      <c r="C15" s="127" t="s">
        <v>3065</v>
      </c>
      <c r="D15" s="641">
        <v>9</v>
      </c>
      <c r="E15" s="641"/>
      <c r="F15"/>
      <c r="G15"/>
      <c r="H15"/>
      <c r="I15"/>
      <c r="J15"/>
      <c r="K15"/>
      <c r="L15"/>
    </row>
    <row r="16" spans="1:12" ht="22.5" customHeight="1">
      <c r="A16"/>
      <c r="B16" s="647"/>
      <c r="C16" s="127" t="s">
        <v>3066</v>
      </c>
      <c r="D16" s="641">
        <v>1</v>
      </c>
      <c r="E16" s="641"/>
      <c r="F16"/>
      <c r="G16"/>
      <c r="H16"/>
      <c r="I16"/>
      <c r="J16"/>
      <c r="K16"/>
      <c r="L16"/>
    </row>
    <row r="17" spans="1:12" ht="22.5" customHeight="1">
      <c r="A17"/>
      <c r="B17" s="647"/>
      <c r="C17" s="127" t="s">
        <v>3067</v>
      </c>
      <c r="D17" s="650">
        <v>0.9</v>
      </c>
      <c r="E17" s="650"/>
      <c r="F17"/>
      <c r="G17"/>
      <c r="H17"/>
      <c r="I17"/>
      <c r="J17"/>
      <c r="K17"/>
      <c r="L17"/>
    </row>
    <row r="18" spans="1:12" ht="22.5" customHeight="1">
      <c r="A18"/>
      <c r="B18" s="647"/>
      <c r="C18" s="127" t="s">
        <v>3068</v>
      </c>
      <c r="D18" s="656">
        <f>SUM(J3:J4,J6:J12)</f>
        <v>1815</v>
      </c>
      <c r="E18" s="641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</sheetData>
  <mergeCells count="10">
    <mergeCell ref="A1:L1"/>
    <mergeCell ref="D14:E14"/>
    <mergeCell ref="D15:E15"/>
    <mergeCell ref="D16:E16"/>
    <mergeCell ref="D17:E17"/>
    <mergeCell ref="D18:E18"/>
    <mergeCell ref="A3:A4"/>
    <mergeCell ref="A5:A8"/>
    <mergeCell ref="A9:A12"/>
    <mergeCell ref="B14:B18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268"/>
  <sheetViews>
    <sheetView workbookViewId="0">
      <selection activeCell="M3" sqref="K3:K13 M3:M13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customWidth="1"/>
    <col min="7" max="7" width="8.375" style="1" customWidth="1"/>
    <col min="8" max="8" width="9.5" style="1" customWidth="1"/>
    <col min="9" max="9" width="12.5" style="3" hidden="1" customWidth="1"/>
    <col min="10" max="10" width="9.375" style="3" customWidth="1"/>
    <col min="11" max="12" width="12.5" style="3" customWidth="1"/>
    <col min="13" max="13" width="42.125" style="4" customWidth="1"/>
  </cols>
  <sheetData>
    <row r="1" spans="1:13" ht="33.6" customHeight="1">
      <c r="A1" s="648" t="s">
        <v>3105</v>
      </c>
      <c r="B1" s="648"/>
      <c r="C1" s="648"/>
      <c r="D1" s="648"/>
      <c r="E1" s="648"/>
      <c r="F1" s="649"/>
      <c r="G1" s="649"/>
      <c r="H1" s="649"/>
      <c r="I1" s="648"/>
      <c r="J1" s="648"/>
      <c r="K1" s="648"/>
      <c r="L1" s="648"/>
      <c r="M1" s="648"/>
    </row>
    <row r="2" spans="1:13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5" t="s">
        <v>12</v>
      </c>
      <c r="J2" s="25" t="s">
        <v>3060</v>
      </c>
      <c r="K2" s="25" t="s">
        <v>3061</v>
      </c>
      <c r="L2" s="25" t="s">
        <v>3062</v>
      </c>
      <c r="M2" s="25" t="s">
        <v>13</v>
      </c>
    </row>
    <row r="3" spans="1:13" ht="22.5" customHeight="1">
      <c r="A3" s="537" t="s">
        <v>3106</v>
      </c>
      <c r="B3" s="5">
        <v>3</v>
      </c>
      <c r="C3" s="5" t="s">
        <v>2546</v>
      </c>
      <c r="D3" s="6" t="s">
        <v>2547</v>
      </c>
      <c r="E3" s="201">
        <v>18811333955</v>
      </c>
      <c r="G3" s="1">
        <v>585</v>
      </c>
      <c r="H3" s="1">
        <v>300</v>
      </c>
      <c r="I3" s="10"/>
      <c r="J3" s="10">
        <v>200</v>
      </c>
      <c r="K3" s="10">
        <f t="shared" ref="K3:K6" si="0">(H3+J3)/2</f>
        <v>250</v>
      </c>
      <c r="L3" s="1">
        <v>10</v>
      </c>
      <c r="M3" s="167" t="s">
        <v>1644</v>
      </c>
    </row>
    <row r="4" spans="1:13" ht="22.5" customHeight="1">
      <c r="A4" s="538"/>
      <c r="B4" s="65">
        <v>3</v>
      </c>
      <c r="C4" s="27" t="s">
        <v>2549</v>
      </c>
      <c r="D4" s="6" t="s">
        <v>2547</v>
      </c>
      <c r="E4" s="202">
        <v>18811333955</v>
      </c>
      <c r="G4" s="1">
        <v>650</v>
      </c>
      <c r="H4" s="1">
        <v>400</v>
      </c>
      <c r="I4" s="10"/>
      <c r="J4" s="10">
        <v>200</v>
      </c>
      <c r="K4" s="10">
        <f t="shared" si="0"/>
        <v>300</v>
      </c>
      <c r="L4" s="1">
        <v>10</v>
      </c>
      <c r="M4" s="51" t="s">
        <v>129</v>
      </c>
    </row>
    <row r="5" spans="1:13" ht="22.5" customHeight="1">
      <c r="A5" s="538"/>
      <c r="B5" s="5">
        <v>3</v>
      </c>
      <c r="C5" s="27" t="s">
        <v>2551</v>
      </c>
      <c r="D5" s="6" t="s">
        <v>2547</v>
      </c>
      <c r="E5" s="202">
        <v>18811333955</v>
      </c>
      <c r="G5" s="1">
        <v>330</v>
      </c>
      <c r="H5" s="1">
        <v>200</v>
      </c>
      <c r="I5" s="10"/>
      <c r="J5" s="10">
        <v>150</v>
      </c>
      <c r="K5" s="10">
        <f t="shared" si="0"/>
        <v>175</v>
      </c>
      <c r="L5" s="1">
        <v>10</v>
      </c>
      <c r="M5" s="51" t="s">
        <v>1599</v>
      </c>
    </row>
    <row r="6" spans="1:13" ht="22.5" customHeight="1">
      <c r="A6" s="549" t="s">
        <v>3107</v>
      </c>
      <c r="B6" s="27">
        <v>3</v>
      </c>
      <c r="C6" s="27" t="s">
        <v>2553</v>
      </c>
      <c r="D6" s="6" t="s">
        <v>1313</v>
      </c>
      <c r="E6" s="203">
        <v>13021169155</v>
      </c>
      <c r="G6" s="1">
        <v>660</v>
      </c>
      <c r="H6" s="1">
        <v>300</v>
      </c>
      <c r="I6" s="10"/>
      <c r="J6" s="10">
        <v>300</v>
      </c>
      <c r="K6" s="10">
        <f t="shared" si="0"/>
        <v>300</v>
      </c>
      <c r="L6" s="1">
        <v>22</v>
      </c>
      <c r="M6" s="51" t="s">
        <v>129</v>
      </c>
    </row>
    <row r="7" spans="1:13" ht="22.5" customHeight="1">
      <c r="A7" s="550"/>
      <c r="B7" s="62">
        <v>3</v>
      </c>
      <c r="C7" s="27" t="s">
        <v>2555</v>
      </c>
      <c r="D7" s="6" t="s">
        <v>1313</v>
      </c>
      <c r="E7" s="204">
        <v>13021169155</v>
      </c>
      <c r="G7" s="1">
        <v>910</v>
      </c>
      <c r="I7" s="10"/>
      <c r="J7" s="10"/>
      <c r="K7" s="208" t="s">
        <v>1232</v>
      </c>
      <c r="L7" s="1">
        <v>22</v>
      </c>
      <c r="M7" s="6" t="s">
        <v>95</v>
      </c>
    </row>
    <row r="8" spans="1:13" ht="22.5" customHeight="1">
      <c r="A8" s="550"/>
      <c r="B8" s="62">
        <v>1</v>
      </c>
      <c r="C8" s="69" t="s">
        <v>2556</v>
      </c>
      <c r="D8" s="6" t="s">
        <v>1313</v>
      </c>
      <c r="E8" s="204">
        <v>13021169155</v>
      </c>
      <c r="G8" s="1">
        <v>400</v>
      </c>
      <c r="H8" s="1">
        <v>200</v>
      </c>
      <c r="I8" s="10"/>
      <c r="J8" s="10">
        <v>200</v>
      </c>
      <c r="K8" s="10">
        <f t="shared" ref="K8:K12" si="1">(H8+J8)/2</f>
        <v>200</v>
      </c>
      <c r="L8" s="1">
        <v>22</v>
      </c>
      <c r="M8" s="51" t="s">
        <v>1599</v>
      </c>
    </row>
    <row r="9" spans="1:13" ht="22.5" customHeight="1">
      <c r="A9" s="550"/>
      <c r="B9" s="62">
        <v>3</v>
      </c>
      <c r="C9" s="69" t="s">
        <v>2558</v>
      </c>
      <c r="D9" s="6" t="s">
        <v>1313</v>
      </c>
      <c r="E9" s="204">
        <v>13021169155</v>
      </c>
      <c r="G9" s="1">
        <v>570</v>
      </c>
      <c r="H9" s="1">
        <v>100</v>
      </c>
      <c r="I9" s="10"/>
      <c r="J9" s="10">
        <v>200</v>
      </c>
      <c r="K9" s="10">
        <f t="shared" si="1"/>
        <v>150</v>
      </c>
      <c r="L9" s="1">
        <v>22</v>
      </c>
      <c r="M9" s="167" t="s">
        <v>1644</v>
      </c>
    </row>
    <row r="10" spans="1:13" ht="22.5" customHeight="1">
      <c r="A10" s="551"/>
      <c r="B10" s="62">
        <v>3</v>
      </c>
      <c r="C10" s="69" t="s">
        <v>2560</v>
      </c>
      <c r="D10" s="6" t="s">
        <v>1313</v>
      </c>
      <c r="E10" s="203">
        <v>13021169155</v>
      </c>
      <c r="G10" s="1">
        <v>750</v>
      </c>
      <c r="H10" s="1">
        <v>300</v>
      </c>
      <c r="I10" s="10"/>
      <c r="J10" s="10">
        <v>250</v>
      </c>
      <c r="K10" s="10">
        <f t="shared" si="1"/>
        <v>275</v>
      </c>
      <c r="L10" s="1">
        <v>22</v>
      </c>
      <c r="M10" s="51" t="s">
        <v>129</v>
      </c>
    </row>
    <row r="11" spans="1:13" ht="22.5" customHeight="1">
      <c r="A11" s="549" t="s">
        <v>3108</v>
      </c>
      <c r="B11" s="70">
        <v>4</v>
      </c>
      <c r="C11" s="71" t="s">
        <v>2563</v>
      </c>
      <c r="D11" s="6" t="s">
        <v>2564</v>
      </c>
      <c r="E11" s="205">
        <v>18811471510</v>
      </c>
      <c r="G11" s="1">
        <v>580</v>
      </c>
      <c r="H11" s="1">
        <v>300</v>
      </c>
      <c r="I11" s="10"/>
      <c r="J11" s="10">
        <v>200</v>
      </c>
      <c r="K11" s="10">
        <f t="shared" si="1"/>
        <v>250</v>
      </c>
      <c r="L11" s="1">
        <v>15</v>
      </c>
      <c r="M11" s="51" t="s">
        <v>129</v>
      </c>
    </row>
    <row r="12" spans="1:13" ht="22.5" customHeight="1">
      <c r="A12" s="550"/>
      <c r="B12" s="70">
        <v>1</v>
      </c>
      <c r="C12" s="71" t="s">
        <v>2566</v>
      </c>
      <c r="D12" s="6" t="s">
        <v>2564</v>
      </c>
      <c r="E12" s="205" t="s">
        <v>2567</v>
      </c>
      <c r="G12" s="1">
        <v>400</v>
      </c>
      <c r="H12" s="1">
        <v>300</v>
      </c>
      <c r="I12" s="10"/>
      <c r="J12" s="10">
        <v>200</v>
      </c>
      <c r="K12" s="10">
        <f t="shared" si="1"/>
        <v>250</v>
      </c>
      <c r="L12" s="1">
        <v>5</v>
      </c>
      <c r="M12" s="51" t="s">
        <v>1599</v>
      </c>
    </row>
    <row r="13" spans="1:13" ht="22.5" customHeight="1">
      <c r="A13" s="551"/>
      <c r="B13" s="206">
        <v>3</v>
      </c>
      <c r="C13" s="71" t="s">
        <v>2569</v>
      </c>
      <c r="D13" s="207" t="s">
        <v>2564</v>
      </c>
      <c r="E13" s="205">
        <v>18811471510</v>
      </c>
      <c r="G13" s="187">
        <v>700</v>
      </c>
      <c r="H13" s="187"/>
      <c r="I13" s="10"/>
      <c r="J13" s="209"/>
      <c r="K13" s="208" t="s">
        <v>1232</v>
      </c>
      <c r="L13" s="187">
        <v>15</v>
      </c>
      <c r="M13" s="51" t="s">
        <v>2570</v>
      </c>
    </row>
    <row r="14" spans="1:13" ht="22.5" customHeight="1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22.5" customHeight="1">
      <c r="A15"/>
      <c r="B15" s="647" t="s">
        <v>3063</v>
      </c>
      <c r="C15" s="127" t="s">
        <v>3064</v>
      </c>
      <c r="D15" s="641">
        <v>11</v>
      </c>
      <c r="E15" s="641"/>
      <c r="F15"/>
      <c r="G15"/>
      <c r="H15"/>
      <c r="I15"/>
      <c r="J15"/>
      <c r="K15"/>
      <c r="L15"/>
      <c r="M15"/>
    </row>
    <row r="16" spans="1:13" ht="22.5" customHeight="1">
      <c r="A16"/>
      <c r="B16" s="647"/>
      <c r="C16" s="127" t="s">
        <v>3065</v>
      </c>
      <c r="D16" s="641">
        <v>9</v>
      </c>
      <c r="E16" s="641"/>
      <c r="F16"/>
      <c r="G16"/>
      <c r="H16"/>
      <c r="I16"/>
      <c r="J16"/>
      <c r="K16"/>
      <c r="L16"/>
      <c r="M16"/>
    </row>
    <row r="17" spans="1:13" ht="22.5" customHeight="1">
      <c r="A17"/>
      <c r="B17" s="647"/>
      <c r="C17" s="127" t="s">
        <v>3066</v>
      </c>
      <c r="D17" s="641">
        <v>2</v>
      </c>
      <c r="E17" s="641"/>
      <c r="F17"/>
      <c r="G17"/>
      <c r="H17"/>
      <c r="I17"/>
      <c r="J17"/>
      <c r="K17"/>
      <c r="L17"/>
      <c r="M17"/>
    </row>
    <row r="18" spans="1:13" ht="22.5" customHeight="1">
      <c r="A18"/>
      <c r="B18" s="647"/>
      <c r="C18" s="127" t="s">
        <v>3067</v>
      </c>
      <c r="D18" s="650">
        <f>D16/D15</f>
        <v>0.81818181818181823</v>
      </c>
      <c r="E18" s="650"/>
      <c r="F18"/>
      <c r="G18"/>
      <c r="H18"/>
      <c r="I18"/>
      <c r="J18"/>
      <c r="K18"/>
      <c r="L18"/>
      <c r="M18"/>
    </row>
    <row r="19" spans="1:13" ht="22.5" customHeight="1">
      <c r="A19"/>
      <c r="B19" s="647"/>
      <c r="C19" s="127" t="s">
        <v>3068</v>
      </c>
      <c r="D19" s="656">
        <f>SUM(K3:K6,K8:K12)</f>
        <v>2150</v>
      </c>
      <c r="E19" s="641"/>
      <c r="F19"/>
      <c r="G19"/>
      <c r="H19"/>
      <c r="I19"/>
      <c r="J19"/>
      <c r="K19"/>
      <c r="L19"/>
      <c r="M19"/>
    </row>
    <row r="20" spans="1:13" ht="22.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22.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22.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22.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22.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22.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22.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22.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22.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22.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22.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22.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22.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22.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22.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22.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2.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22.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22.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22.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22.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22.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22.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22.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22.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22.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22.5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22.5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22.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22.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22.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22.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22.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22.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22.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22.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22.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22.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22.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22.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22.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22.5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22.5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22.5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22.5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22.5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2.5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22.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22.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22.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22.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22.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22.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22.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22.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2.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2.5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22.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22.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22.5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22.5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22.5" customHeight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22.5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22.5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22.5" customHeight="1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22.5" customHeight="1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22.5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22.5" customHeight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22.5" customHeight="1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22.5" customHeight="1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2.5" customHeight="1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22.5" customHeight="1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22.5" customHeight="1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22.5" customHeight="1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22.5" customHeight="1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22.5" customHeight="1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22.5" customHeight="1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22.5" customHeight="1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22.5" customHeight="1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22.5" customHeight="1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22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22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22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22.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22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22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22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22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22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22.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22.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22.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22.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22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22.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22.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22.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22.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22.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22.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22.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22.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22.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22.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22.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22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22.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22.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22.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22.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22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22.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22.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22.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22.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22.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22.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22.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22.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22.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22.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22.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22.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22.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22.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22.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22.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22.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22.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22.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22.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22.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22.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22.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22.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22.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22.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22.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22.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22.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22.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22.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22.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22.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22.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22.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22.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22.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22.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22.5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22.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22.5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22.5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22.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22.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22.5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22.5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22.5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22.5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22.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22.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22.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22.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22.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22.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22.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22.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22.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22.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22.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22.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22.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22.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22.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22.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22.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22.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22.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22.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22.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22.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22.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22.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22.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22.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22.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22.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22.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22.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22.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22.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22.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22.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22.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22.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22.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22.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22.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22.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22.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22.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22.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22.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22.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22.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22.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22.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22.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22.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22.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22.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22.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22.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22.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22.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22.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22.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22.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22.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22.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22.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22.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22.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22.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22.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22.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22.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22.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22.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22.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22.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22.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22.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22.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22.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22.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22.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22.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22.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22.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22.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22.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22.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22.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22.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22.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22.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22.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22.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</row>
  </sheetData>
  <mergeCells count="10">
    <mergeCell ref="A1:M1"/>
    <mergeCell ref="D15:E15"/>
    <mergeCell ref="D16:E16"/>
    <mergeCell ref="D17:E17"/>
    <mergeCell ref="D18:E18"/>
    <mergeCell ref="D19:E19"/>
    <mergeCell ref="A3:A5"/>
    <mergeCell ref="A6:A10"/>
    <mergeCell ref="A11:A13"/>
    <mergeCell ref="B15:B19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3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459"/>
  <sheetViews>
    <sheetView topLeftCell="B2" workbookViewId="0">
      <selection activeCell="C3" sqref="C3:C74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625" style="1" customWidth="1"/>
    <col min="9" max="9" width="10.625" style="1" customWidth="1"/>
    <col min="10" max="10" width="13" style="1" customWidth="1"/>
    <col min="11" max="11" width="10.875" style="3" customWidth="1"/>
    <col min="12" max="12" width="42.125" style="4" customWidth="1"/>
  </cols>
  <sheetData>
    <row r="1" spans="1:12" ht="33.6" customHeight="1">
      <c r="A1" s="654" t="s">
        <v>3109</v>
      </c>
      <c r="B1" s="654"/>
      <c r="C1" s="654"/>
      <c r="D1" s="654"/>
      <c r="E1" s="654"/>
      <c r="F1" s="655"/>
      <c r="G1" s="655"/>
      <c r="H1" s="655"/>
      <c r="I1" s="655"/>
      <c r="J1" s="655"/>
      <c r="K1" s="654"/>
      <c r="L1" s="654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0" t="s">
        <v>1584</v>
      </c>
      <c r="I2" s="120" t="s">
        <v>3060</v>
      </c>
      <c r="J2" s="120" t="s">
        <v>3061</v>
      </c>
      <c r="K2" s="128" t="s">
        <v>3062</v>
      </c>
      <c r="L2" s="128" t="s">
        <v>13</v>
      </c>
    </row>
    <row r="3" spans="1:12" ht="22.5" customHeight="1">
      <c r="A3" s="642" t="s">
        <v>2572</v>
      </c>
      <c r="B3" s="122">
        <v>3</v>
      </c>
      <c r="C3" s="122" t="s">
        <v>2573</v>
      </c>
      <c r="D3" s="122" t="s">
        <v>2574</v>
      </c>
      <c r="E3" s="123" t="s">
        <v>2575</v>
      </c>
      <c r="F3" s="52"/>
      <c r="G3" s="52">
        <v>380</v>
      </c>
      <c r="H3" s="52">
        <v>200</v>
      </c>
      <c r="I3" s="52">
        <v>200</v>
      </c>
      <c r="J3" s="52">
        <f t="shared" ref="J3" si="0">(H3+I3)/2</f>
        <v>200</v>
      </c>
      <c r="K3" s="52">
        <v>25</v>
      </c>
      <c r="L3" s="26" t="s">
        <v>1591</v>
      </c>
    </row>
    <row r="4" spans="1:12" ht="22.5" customHeight="1">
      <c r="A4" s="642"/>
      <c r="B4" s="122">
        <v>3</v>
      </c>
      <c r="C4" s="122" t="s">
        <v>2577</v>
      </c>
      <c r="D4" s="122" t="s">
        <v>2578</v>
      </c>
      <c r="E4" s="123" t="s">
        <v>2579</v>
      </c>
      <c r="F4" s="8"/>
      <c r="G4" s="8">
        <v>742</v>
      </c>
      <c r="I4" s="8"/>
      <c r="J4" s="168" t="s">
        <v>1232</v>
      </c>
      <c r="K4" s="8">
        <v>25</v>
      </c>
      <c r="L4" s="5" t="s">
        <v>95</v>
      </c>
    </row>
    <row r="5" spans="1:12" ht="22.5" customHeight="1">
      <c r="A5" s="642"/>
      <c r="B5" s="122">
        <v>3</v>
      </c>
      <c r="C5" s="122" t="s">
        <v>2580</v>
      </c>
      <c r="D5" s="122" t="s">
        <v>2581</v>
      </c>
      <c r="E5" s="123" t="s">
        <v>2582</v>
      </c>
      <c r="F5" s="52"/>
      <c r="G5" s="52">
        <v>400</v>
      </c>
      <c r="H5" s="52">
        <v>200</v>
      </c>
      <c r="I5" s="52">
        <v>200</v>
      </c>
      <c r="J5" s="8">
        <f t="shared" ref="J5:J8" si="1">(H5+I5)/2</f>
        <v>200</v>
      </c>
      <c r="K5" s="52">
        <v>25</v>
      </c>
      <c r="L5" s="26" t="s">
        <v>1599</v>
      </c>
    </row>
    <row r="6" spans="1:12" ht="22.5" customHeight="1">
      <c r="A6" s="642"/>
      <c r="B6" s="122">
        <v>3</v>
      </c>
      <c r="C6" s="122" t="s">
        <v>2584</v>
      </c>
      <c r="D6" s="122" t="s">
        <v>2585</v>
      </c>
      <c r="E6" s="123" t="s">
        <v>2586</v>
      </c>
      <c r="F6" s="8"/>
      <c r="G6" s="8">
        <v>730</v>
      </c>
      <c r="H6" s="8">
        <v>300</v>
      </c>
      <c r="I6" s="8">
        <v>300</v>
      </c>
      <c r="J6" s="8">
        <f t="shared" si="1"/>
        <v>300</v>
      </c>
      <c r="K6" s="8">
        <v>25</v>
      </c>
      <c r="L6" s="51" t="s">
        <v>1612</v>
      </c>
    </row>
    <row r="7" spans="1:12" ht="22.5" customHeight="1">
      <c r="A7" s="642"/>
      <c r="B7" s="122">
        <v>3</v>
      </c>
      <c r="C7" s="122" t="s">
        <v>2588</v>
      </c>
      <c r="D7" s="122" t="s">
        <v>2574</v>
      </c>
      <c r="E7" s="123" t="s">
        <v>2575</v>
      </c>
      <c r="F7" s="52"/>
      <c r="G7" s="52">
        <v>80</v>
      </c>
      <c r="H7" s="52">
        <v>80</v>
      </c>
      <c r="I7" s="52">
        <v>80</v>
      </c>
      <c r="J7" s="8">
        <f t="shared" si="1"/>
        <v>80</v>
      </c>
      <c r="K7" s="52">
        <v>25</v>
      </c>
      <c r="L7" s="51" t="s">
        <v>1599</v>
      </c>
    </row>
    <row r="8" spans="1:12" ht="22.5" customHeight="1">
      <c r="A8" s="642" t="s">
        <v>2590</v>
      </c>
      <c r="B8" s="124">
        <v>3</v>
      </c>
      <c r="C8" s="125" t="s">
        <v>2591</v>
      </c>
      <c r="D8" s="125" t="s">
        <v>2592</v>
      </c>
      <c r="E8" s="123" t="s">
        <v>2593</v>
      </c>
      <c r="F8" s="52"/>
      <c r="G8" s="52">
        <v>1200</v>
      </c>
      <c r="H8" s="52">
        <v>300</v>
      </c>
      <c r="I8" s="52">
        <v>300</v>
      </c>
      <c r="J8" s="8">
        <f t="shared" si="1"/>
        <v>300</v>
      </c>
      <c r="K8" s="52">
        <v>40</v>
      </c>
      <c r="L8" s="51" t="s">
        <v>1644</v>
      </c>
    </row>
    <row r="9" spans="1:12" ht="22.5" customHeight="1">
      <c r="A9" s="642"/>
      <c r="B9" s="124">
        <v>4</v>
      </c>
      <c r="C9" s="125" t="s">
        <v>2595</v>
      </c>
      <c r="D9" s="125" t="s">
        <v>2592</v>
      </c>
      <c r="E9" s="123" t="s">
        <v>2593</v>
      </c>
      <c r="F9" s="8"/>
      <c r="G9" s="8">
        <v>800</v>
      </c>
      <c r="H9" s="8"/>
      <c r="I9" s="8"/>
      <c r="J9" s="168" t="s">
        <v>1232</v>
      </c>
      <c r="K9" s="8"/>
      <c r="L9" s="5" t="s">
        <v>2596</v>
      </c>
    </row>
    <row r="10" spans="1:12" ht="22.5" customHeight="1">
      <c r="A10" s="642"/>
      <c r="B10" s="124">
        <v>3</v>
      </c>
      <c r="C10" s="125" t="s">
        <v>2597</v>
      </c>
      <c r="D10" s="125" t="s">
        <v>2592</v>
      </c>
      <c r="E10" s="123" t="s">
        <v>2593</v>
      </c>
      <c r="F10" s="52"/>
      <c r="G10" s="52">
        <v>1300</v>
      </c>
      <c r="H10" s="52">
        <v>300</v>
      </c>
      <c r="I10" s="52">
        <v>300</v>
      </c>
      <c r="J10" s="52">
        <f t="shared" ref="J10:J13" si="2">(H10+I10)/2</f>
        <v>300</v>
      </c>
      <c r="K10" s="52">
        <v>40</v>
      </c>
      <c r="L10" s="51" t="s">
        <v>1612</v>
      </c>
    </row>
    <row r="11" spans="1:12" ht="22.5" customHeight="1">
      <c r="A11" s="642"/>
      <c r="B11" s="124">
        <v>1</v>
      </c>
      <c r="C11" s="125" t="s">
        <v>2600</v>
      </c>
      <c r="D11" s="125" t="s">
        <v>2592</v>
      </c>
      <c r="E11" s="123" t="s">
        <v>2593</v>
      </c>
      <c r="F11" s="52"/>
      <c r="G11" s="52">
        <v>600</v>
      </c>
      <c r="H11" s="52">
        <v>200</v>
      </c>
      <c r="I11" s="52">
        <v>200</v>
      </c>
      <c r="J11" s="52">
        <f t="shared" si="2"/>
        <v>200</v>
      </c>
      <c r="K11" s="52">
        <v>40</v>
      </c>
      <c r="L11" s="51" t="s">
        <v>1599</v>
      </c>
    </row>
    <row r="12" spans="1:12" ht="22.5" customHeight="1">
      <c r="A12" s="642"/>
      <c r="B12" s="124">
        <v>3</v>
      </c>
      <c r="C12" s="125" t="s">
        <v>2602</v>
      </c>
      <c r="D12" s="125" t="s">
        <v>2592</v>
      </c>
      <c r="E12" s="123" t="s">
        <v>2593</v>
      </c>
      <c r="F12" s="52"/>
      <c r="G12" s="52">
        <v>600</v>
      </c>
      <c r="H12" s="52">
        <v>200</v>
      </c>
      <c r="I12" s="52">
        <v>200</v>
      </c>
      <c r="J12" s="52">
        <f t="shared" si="2"/>
        <v>200</v>
      </c>
      <c r="K12" s="52">
        <v>40</v>
      </c>
      <c r="L12" s="51" t="s">
        <v>2428</v>
      </c>
    </row>
    <row r="13" spans="1:12" ht="22.5" customHeight="1">
      <c r="A13" s="642" t="s">
        <v>1288</v>
      </c>
      <c r="B13" s="124">
        <v>1</v>
      </c>
      <c r="C13" s="125" t="s">
        <v>2604</v>
      </c>
      <c r="D13" s="125" t="s">
        <v>2605</v>
      </c>
      <c r="E13" s="123" t="s">
        <v>2606</v>
      </c>
      <c r="F13" s="52"/>
      <c r="G13" s="52">
        <v>377</v>
      </c>
      <c r="H13" s="52">
        <v>200</v>
      </c>
      <c r="I13" s="52">
        <v>200</v>
      </c>
      <c r="J13" s="52">
        <f t="shared" si="2"/>
        <v>200</v>
      </c>
      <c r="K13" s="52">
        <v>11</v>
      </c>
      <c r="L13" s="51" t="s">
        <v>1599</v>
      </c>
    </row>
    <row r="14" spans="1:12" ht="22.5" customHeight="1">
      <c r="A14" s="642"/>
      <c r="B14" s="124">
        <v>3</v>
      </c>
      <c r="C14" s="125" t="s">
        <v>2609</v>
      </c>
      <c r="D14" s="125" t="s">
        <v>2605</v>
      </c>
      <c r="E14" s="123" t="s">
        <v>2606</v>
      </c>
      <c r="F14" s="8"/>
      <c r="G14" s="8">
        <v>500</v>
      </c>
      <c r="I14" s="8"/>
      <c r="J14" s="168" t="s">
        <v>1232</v>
      </c>
      <c r="K14" s="8">
        <v>30</v>
      </c>
      <c r="L14" s="5" t="s">
        <v>2610</v>
      </c>
    </row>
    <row r="15" spans="1:12" ht="22.5" customHeight="1">
      <c r="A15" s="642"/>
      <c r="B15" s="124">
        <v>3</v>
      </c>
      <c r="C15" s="125" t="s">
        <v>2611</v>
      </c>
      <c r="D15" s="125" t="s">
        <v>2605</v>
      </c>
      <c r="E15" s="123" t="s">
        <v>2606</v>
      </c>
      <c r="F15" s="8"/>
      <c r="G15" s="8">
        <v>240</v>
      </c>
      <c r="H15" s="8">
        <v>150</v>
      </c>
      <c r="I15" s="8">
        <v>150</v>
      </c>
      <c r="J15" s="8">
        <f>(H15+I15)/2</f>
        <v>150</v>
      </c>
      <c r="K15" s="8">
        <v>11</v>
      </c>
      <c r="L15" s="51" t="s">
        <v>1644</v>
      </c>
    </row>
    <row r="16" spans="1:12" ht="22.5" customHeight="1">
      <c r="A16" s="642"/>
      <c r="B16" s="124">
        <v>3</v>
      </c>
      <c r="C16" s="125" t="s">
        <v>2613</v>
      </c>
      <c r="D16" s="125" t="s">
        <v>2605</v>
      </c>
      <c r="E16" s="123" t="s">
        <v>2606</v>
      </c>
      <c r="F16" s="52"/>
      <c r="G16" s="52">
        <v>500</v>
      </c>
      <c r="H16" s="52">
        <v>300</v>
      </c>
      <c r="I16" s="52">
        <v>200</v>
      </c>
      <c r="J16" s="8">
        <f t="shared" ref="J16" si="3">(H16+I16)/2</f>
        <v>250</v>
      </c>
      <c r="K16" s="52">
        <v>15</v>
      </c>
      <c r="L16" s="51" t="s">
        <v>1644</v>
      </c>
    </row>
    <row r="17" spans="1:12" ht="22.5" customHeight="1">
      <c r="A17" s="642"/>
      <c r="B17" s="124">
        <v>1</v>
      </c>
      <c r="C17" s="125" t="s">
        <v>2615</v>
      </c>
      <c r="D17" s="125" t="s">
        <v>2605</v>
      </c>
      <c r="E17" s="123" t="s">
        <v>2606</v>
      </c>
      <c r="F17" s="52"/>
      <c r="G17" s="52">
        <v>440</v>
      </c>
      <c r="H17" s="52">
        <v>200</v>
      </c>
      <c r="I17" s="52">
        <v>200</v>
      </c>
      <c r="J17" s="8">
        <f t="shared" ref="J17" si="4">(H17+I17)/2</f>
        <v>200</v>
      </c>
      <c r="K17" s="52">
        <v>11</v>
      </c>
      <c r="L17" s="51" t="s">
        <v>1644</v>
      </c>
    </row>
    <row r="18" spans="1:12" ht="22.5" customHeight="1">
      <c r="A18" s="642"/>
      <c r="B18" s="124">
        <v>1</v>
      </c>
      <c r="C18" s="125" t="s">
        <v>2617</v>
      </c>
      <c r="D18" s="125" t="s">
        <v>2605</v>
      </c>
      <c r="E18" s="123" t="s">
        <v>2606</v>
      </c>
      <c r="F18" s="52"/>
      <c r="G18" s="52">
        <v>385</v>
      </c>
      <c r="H18" s="52">
        <v>300</v>
      </c>
      <c r="I18" s="52">
        <v>200</v>
      </c>
      <c r="J18" s="8">
        <f t="shared" ref="J18" si="5">(H18+I18)/2</f>
        <v>250</v>
      </c>
      <c r="K18" s="52">
        <v>11</v>
      </c>
      <c r="L18" s="26" t="s">
        <v>129</v>
      </c>
    </row>
    <row r="19" spans="1:12" ht="22.5" customHeight="1">
      <c r="A19" s="642" t="s">
        <v>2619</v>
      </c>
      <c r="B19" s="122">
        <v>1</v>
      </c>
      <c r="C19" s="125" t="s">
        <v>2620</v>
      </c>
      <c r="D19" s="125" t="s">
        <v>2621</v>
      </c>
      <c r="E19" s="123" t="s">
        <v>2622</v>
      </c>
      <c r="F19" s="52"/>
      <c r="G19" s="52">
        <v>785</v>
      </c>
      <c r="H19" s="52">
        <v>300</v>
      </c>
      <c r="I19" s="52">
        <v>300</v>
      </c>
      <c r="J19" s="8">
        <f t="shared" ref="J19" si="6">(H19+I19)/2</f>
        <v>300</v>
      </c>
      <c r="K19" s="52">
        <v>30</v>
      </c>
      <c r="L19" s="51" t="s">
        <v>1612</v>
      </c>
    </row>
    <row r="20" spans="1:12" ht="22.5" customHeight="1">
      <c r="A20" s="642"/>
      <c r="B20" s="122">
        <v>2</v>
      </c>
      <c r="C20" s="125" t="s">
        <v>2624</v>
      </c>
      <c r="D20" s="125" t="s">
        <v>2621</v>
      </c>
      <c r="E20" s="123" t="s">
        <v>2622</v>
      </c>
      <c r="F20" s="52"/>
      <c r="G20" s="52">
        <v>1340</v>
      </c>
      <c r="H20" s="52">
        <v>300</v>
      </c>
      <c r="I20" s="52">
        <v>300</v>
      </c>
      <c r="J20" s="8">
        <f t="shared" ref="J20:J27" si="7">(H20+I20)/2</f>
        <v>300</v>
      </c>
      <c r="K20" s="52">
        <v>30</v>
      </c>
      <c r="L20" s="51" t="s">
        <v>129</v>
      </c>
    </row>
    <row r="21" spans="1:12" ht="22.5" customHeight="1">
      <c r="A21" s="642"/>
      <c r="B21" s="122">
        <v>3</v>
      </c>
      <c r="C21" s="125" t="s">
        <v>2626</v>
      </c>
      <c r="D21" s="125" t="s">
        <v>2621</v>
      </c>
      <c r="E21" s="123" t="s">
        <v>2622</v>
      </c>
      <c r="F21" s="52"/>
      <c r="G21" s="52">
        <v>1540</v>
      </c>
      <c r="H21" s="52">
        <v>300</v>
      </c>
      <c r="I21" s="52">
        <v>300</v>
      </c>
      <c r="J21" s="8">
        <f t="shared" si="7"/>
        <v>300</v>
      </c>
      <c r="K21" s="52">
        <v>30</v>
      </c>
      <c r="L21" s="51" t="s">
        <v>1612</v>
      </c>
    </row>
    <row r="22" spans="1:12" ht="22.5" customHeight="1">
      <c r="A22" s="642"/>
      <c r="B22" s="122">
        <v>4</v>
      </c>
      <c r="C22" s="125" t="s">
        <v>2628</v>
      </c>
      <c r="D22" s="125" t="s">
        <v>2621</v>
      </c>
      <c r="E22" s="123" t="s">
        <v>2622</v>
      </c>
      <c r="F22" s="8"/>
      <c r="G22" s="8">
        <v>710</v>
      </c>
      <c r="H22" s="8">
        <v>400</v>
      </c>
      <c r="I22" s="8">
        <v>400</v>
      </c>
      <c r="J22" s="8">
        <f t="shared" si="7"/>
        <v>400</v>
      </c>
      <c r="K22" s="8">
        <v>40</v>
      </c>
      <c r="L22" s="5" t="s">
        <v>2630</v>
      </c>
    </row>
    <row r="23" spans="1:12" ht="22.5" customHeight="1">
      <c r="A23" s="642" t="s">
        <v>2631</v>
      </c>
      <c r="B23" s="122">
        <v>1</v>
      </c>
      <c r="C23" s="125" t="s">
        <v>2632</v>
      </c>
      <c r="D23" s="125" t="s">
        <v>2633</v>
      </c>
      <c r="E23" s="123" t="s">
        <v>2634</v>
      </c>
      <c r="F23" s="52"/>
      <c r="G23" s="52">
        <v>500</v>
      </c>
      <c r="H23" s="52">
        <v>200</v>
      </c>
      <c r="I23" s="52">
        <v>200</v>
      </c>
      <c r="J23" s="8">
        <f t="shared" si="7"/>
        <v>200</v>
      </c>
      <c r="K23" s="52">
        <v>14</v>
      </c>
      <c r="L23" s="51" t="s">
        <v>1599</v>
      </c>
    </row>
    <row r="24" spans="1:12" ht="22.5" customHeight="1">
      <c r="A24" s="642"/>
      <c r="B24" s="122">
        <v>3</v>
      </c>
      <c r="C24" s="125" t="s">
        <v>2636</v>
      </c>
      <c r="D24" s="125" t="s">
        <v>2633</v>
      </c>
      <c r="E24" s="123" t="s">
        <v>2634</v>
      </c>
      <c r="F24" s="52"/>
      <c r="G24" s="52">
        <v>745</v>
      </c>
      <c r="H24" s="52">
        <v>300</v>
      </c>
      <c r="I24" s="52">
        <v>200</v>
      </c>
      <c r="J24" s="8">
        <f t="shared" si="7"/>
        <v>250</v>
      </c>
      <c r="K24" s="52">
        <v>14</v>
      </c>
      <c r="L24" s="51" t="s">
        <v>129</v>
      </c>
    </row>
    <row r="25" spans="1:12" ht="22.5" customHeight="1">
      <c r="A25" s="642"/>
      <c r="B25" s="122">
        <v>3</v>
      </c>
      <c r="C25" s="125" t="s">
        <v>2638</v>
      </c>
      <c r="D25" s="125" t="s">
        <v>2633</v>
      </c>
      <c r="E25" s="123" t="s">
        <v>2634</v>
      </c>
      <c r="F25" s="52"/>
      <c r="G25" s="52">
        <v>596</v>
      </c>
      <c r="H25" s="52">
        <v>200</v>
      </c>
      <c r="I25" s="52">
        <v>200</v>
      </c>
      <c r="J25" s="8">
        <f t="shared" si="7"/>
        <v>200</v>
      </c>
      <c r="K25" s="52">
        <v>14</v>
      </c>
      <c r="L25" s="51" t="s">
        <v>1599</v>
      </c>
    </row>
    <row r="26" spans="1:12" ht="22.5" customHeight="1">
      <c r="A26" s="642" t="s">
        <v>1304</v>
      </c>
      <c r="B26" s="122">
        <v>3</v>
      </c>
      <c r="C26" s="125" t="s">
        <v>2609</v>
      </c>
      <c r="D26" s="125" t="s">
        <v>2640</v>
      </c>
      <c r="E26" s="123" t="s">
        <v>2641</v>
      </c>
      <c r="F26" s="52"/>
      <c r="G26" s="52">
        <v>500</v>
      </c>
      <c r="H26" s="52">
        <v>300</v>
      </c>
      <c r="I26" s="52">
        <v>300</v>
      </c>
      <c r="J26" s="8">
        <f t="shared" si="7"/>
        <v>300</v>
      </c>
      <c r="K26" s="52">
        <v>30</v>
      </c>
      <c r="L26" s="51" t="s">
        <v>1606</v>
      </c>
    </row>
    <row r="27" spans="1:12" ht="22.5" customHeight="1">
      <c r="A27" s="642"/>
      <c r="B27" s="122">
        <v>3</v>
      </c>
      <c r="C27" s="125" t="s">
        <v>2613</v>
      </c>
      <c r="D27" s="125" t="s">
        <v>2640</v>
      </c>
      <c r="E27" s="123" t="s">
        <v>2641</v>
      </c>
      <c r="F27" s="52"/>
      <c r="G27" s="52">
        <v>500</v>
      </c>
      <c r="H27" s="52">
        <v>300</v>
      </c>
      <c r="I27" s="52">
        <v>200</v>
      </c>
      <c r="J27" s="8">
        <f t="shared" si="7"/>
        <v>250</v>
      </c>
      <c r="K27" s="52">
        <v>15</v>
      </c>
      <c r="L27" s="51" t="s">
        <v>1644</v>
      </c>
    </row>
    <row r="28" spans="1:12" ht="22.5" customHeight="1">
      <c r="A28" s="192"/>
      <c r="B28" s="193"/>
      <c r="C28" s="194"/>
      <c r="D28" s="195"/>
      <c r="E28" s="196"/>
      <c r="F28" s="197"/>
      <c r="G28" s="197"/>
      <c r="H28" s="197"/>
      <c r="I28" s="197"/>
      <c r="J28" s="197"/>
      <c r="K28" s="157"/>
      <c r="L28" s="198"/>
    </row>
    <row r="29" spans="1:12" ht="22.5" customHeight="1">
      <c r="A29"/>
      <c r="B29" s="647" t="s">
        <v>3063</v>
      </c>
      <c r="C29" s="127" t="s">
        <v>3064</v>
      </c>
      <c r="D29" s="641">
        <v>25</v>
      </c>
      <c r="E29" s="641"/>
      <c r="F29"/>
      <c r="G29"/>
      <c r="H29"/>
      <c r="I29" s="108"/>
      <c r="J29"/>
      <c r="K29"/>
      <c r="L29"/>
    </row>
    <row r="30" spans="1:12" ht="22.5" customHeight="1">
      <c r="A30"/>
      <c r="B30" s="647"/>
      <c r="C30" s="127" t="s">
        <v>3065</v>
      </c>
      <c r="D30" s="641">
        <v>22</v>
      </c>
      <c r="E30" s="641"/>
      <c r="F30"/>
      <c r="G30"/>
      <c r="H30"/>
      <c r="I30" s="108"/>
      <c r="J30"/>
      <c r="K30"/>
      <c r="L30"/>
    </row>
    <row r="31" spans="1:12" ht="22.5" customHeight="1">
      <c r="A31"/>
      <c r="B31" s="647"/>
      <c r="C31" s="127" t="s">
        <v>3066</v>
      </c>
      <c r="D31" s="641">
        <v>3</v>
      </c>
      <c r="E31" s="641"/>
      <c r="F31"/>
      <c r="G31"/>
      <c r="H31"/>
      <c r="I31" s="108"/>
      <c r="J31"/>
      <c r="K31"/>
      <c r="L31"/>
    </row>
    <row r="32" spans="1:12" ht="22.5" customHeight="1">
      <c r="A32"/>
      <c r="B32" s="647"/>
      <c r="C32" s="127" t="s">
        <v>3067</v>
      </c>
      <c r="D32" s="650">
        <f>D30/D29</f>
        <v>0.88</v>
      </c>
      <c r="E32" s="650"/>
      <c r="F32"/>
      <c r="G32"/>
      <c r="H32"/>
      <c r="I32" s="108"/>
      <c r="J32"/>
      <c r="K32"/>
      <c r="L32"/>
    </row>
    <row r="33" spans="1:12" ht="22.5" customHeight="1">
      <c r="A33"/>
      <c r="B33" s="647"/>
      <c r="C33" s="127" t="s">
        <v>3068</v>
      </c>
      <c r="D33" s="656">
        <f>SUM(J3,J5:J8,J10:J13,J15:J27)</f>
        <v>5330</v>
      </c>
      <c r="E33" s="641"/>
      <c r="F33"/>
      <c r="G33"/>
      <c r="H33"/>
      <c r="I33" s="108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 s="108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 s="108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 s="108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 s="108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 s="10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 s="108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 s="108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 s="108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 s="108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 s="108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 s="108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 s="108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 s="108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 s="108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 s="10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 s="108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 s="108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 s="108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 s="108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 s="108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 s="108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 s="108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 s="108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 s="108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 s="10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 s="108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 s="108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 s="108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 s="108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 s="108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 s="108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 s="108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 s="108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 s="108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 s="10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 s="108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 s="108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 s="108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 s="108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 s="108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 s="108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 s="108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 s="16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 s="108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 s="10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 s="108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 s="108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 s="108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 s="108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 s="108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 s="108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 s="108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 s="108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 s="166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 s="166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 s="108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 s="108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 s="108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 s="108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 s="108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 s="108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 s="108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 s="108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 s="108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 s="10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 s="166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 s="108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 s="108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 s="108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 s="108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 s="108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 s="108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 s="108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 s="108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 s="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 s="108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 s="108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 s="108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 s="108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 s="108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 s="108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 s="108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 s="108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 s="108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 s="10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 s="108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 s="108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 s="108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 s="108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 s="108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 s="108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 s="108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 s="108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 s="108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 s="10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 s="108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 s="108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 s="108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 s="108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 s="108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 s="108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 s="108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 s="108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 s="108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 s="10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 s="108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 s="108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 s="108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 s="108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 s="108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 s="108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 s="108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 s="108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 s="108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 s="10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 s="108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 s="108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 s="108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 s="108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 s="108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 s="108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 s="108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 s="108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 s="108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 s="10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 s="108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 s="108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 s="108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 s="108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 s="108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 s="108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 s="108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 s="108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 s="108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 s="10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 s="108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 s="108" t="s">
        <v>2093</v>
      </c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 s="108" t="s">
        <v>2100</v>
      </c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 s="108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 s="108" t="s">
        <v>2105</v>
      </c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 s="108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 s="108" t="s">
        <v>2107</v>
      </c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 s="108" t="s">
        <v>2111</v>
      </c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 s="108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 s="108" t="s">
        <v>2112</v>
      </c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 s="108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 s="108" t="s">
        <v>2116</v>
      </c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 s="108" t="s">
        <v>2118</v>
      </c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 s="108" t="s">
        <v>2120</v>
      </c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 s="108" t="s">
        <v>2124</v>
      </c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 s="108" t="s">
        <v>2125</v>
      </c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 s="108" t="s">
        <v>2128</v>
      </c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 s="108" t="s">
        <v>2129</v>
      </c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 s="108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 s="108" t="s">
        <v>3110</v>
      </c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 s="108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 s="108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 s="108" t="s">
        <v>3111</v>
      </c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 s="108" t="s">
        <v>3112</v>
      </c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 s="108" t="s">
        <v>3113</v>
      </c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 s="108" t="s">
        <v>2140</v>
      </c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 s="199" t="s">
        <v>2146</v>
      </c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 s="199" t="s">
        <v>2150</v>
      </c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 s="199" t="s">
        <v>2154</v>
      </c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 s="199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 s="199" t="s">
        <v>2162</v>
      </c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 s="199" t="s">
        <v>2164</v>
      </c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 s="199" t="s">
        <v>2166</v>
      </c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 s="199" t="s">
        <v>2169</v>
      </c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 s="199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 s="199" t="s">
        <v>2173</v>
      </c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 s="199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 s="199" t="s">
        <v>2176</v>
      </c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 s="199" t="s">
        <v>2178</v>
      </c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 s="199" t="s">
        <v>2181</v>
      </c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 s="199" t="s">
        <v>2183</v>
      </c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 s="199" t="s">
        <v>2186</v>
      </c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 s="199" t="s">
        <v>2188</v>
      </c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 s="199" t="s">
        <v>2195</v>
      </c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 s="199" t="s">
        <v>2199</v>
      </c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 s="199" t="s">
        <v>2203</v>
      </c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 s="199" t="s">
        <v>2207</v>
      </c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 s="199" t="s">
        <v>2212</v>
      </c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 s="199" t="s">
        <v>2216</v>
      </c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 s="199" t="s">
        <v>2220</v>
      </c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 s="199" t="s">
        <v>2224</v>
      </c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 s="199" t="s">
        <v>2226</v>
      </c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 s="199" t="s">
        <v>2228</v>
      </c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 s="199" t="s">
        <v>2232</v>
      </c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 s="199" t="s">
        <v>2235</v>
      </c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 s="199" t="s">
        <v>2239</v>
      </c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 s="199" t="s">
        <v>2242</v>
      </c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 s="199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 s="199" t="s">
        <v>2246</v>
      </c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 s="199" t="s">
        <v>2251</v>
      </c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 s="199" t="s">
        <v>2253</v>
      </c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 s="199" t="s">
        <v>2255</v>
      </c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 s="199" t="s">
        <v>2259</v>
      </c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 s="199" t="s">
        <v>2261</v>
      </c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 s="199" t="s">
        <v>2265</v>
      </c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 s="199" t="s">
        <v>2271</v>
      </c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 s="199" t="s">
        <v>2275</v>
      </c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 s="199" t="s">
        <v>2279</v>
      </c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 s="199" t="s">
        <v>2282</v>
      </c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 s="199" t="s">
        <v>2284</v>
      </c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 s="199" t="s">
        <v>2286</v>
      </c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 s="199" t="s">
        <v>2290</v>
      </c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 s="199" t="s">
        <v>2292</v>
      </c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 s="199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 s="199" t="s">
        <v>2295</v>
      </c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 s="199" t="s">
        <v>2297</v>
      </c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 s="199" t="s">
        <v>2298</v>
      </c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 s="199" t="s">
        <v>2301</v>
      </c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 s="199" t="s">
        <v>2303</v>
      </c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 s="199" t="s">
        <v>2305</v>
      </c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 s="199" t="s">
        <v>2307</v>
      </c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 s="199" t="s">
        <v>2311</v>
      </c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 s="199" t="s">
        <v>2313</v>
      </c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 s="199" t="s">
        <v>2315</v>
      </c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 s="199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 s="199" t="s">
        <v>2321</v>
      </c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 s="199" t="s">
        <v>2323</v>
      </c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 s="199" t="s">
        <v>2326</v>
      </c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 s="199" t="s">
        <v>2330</v>
      </c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 s="199" t="s">
        <v>2332</v>
      </c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 s="199" t="s">
        <v>2334</v>
      </c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 s="199" t="s">
        <v>2336</v>
      </c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 s="199" t="s">
        <v>2338</v>
      </c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 s="199" t="s">
        <v>2340</v>
      </c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 s="199" t="s">
        <v>2344</v>
      </c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 s="199" t="s">
        <v>2346</v>
      </c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 s="199" t="s">
        <v>2348</v>
      </c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 s="199" t="s">
        <v>2351</v>
      </c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 s="199" t="s">
        <v>2353</v>
      </c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 s="199" t="s">
        <v>2355</v>
      </c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 s="199" t="s">
        <v>2357</v>
      </c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 s="199" t="s">
        <v>2360</v>
      </c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 s="199" t="s">
        <v>2362</v>
      </c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 s="199" t="s">
        <v>2364</v>
      </c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 s="199" t="s">
        <v>2366</v>
      </c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 s="199" t="s">
        <v>2368</v>
      </c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 s="199" t="s">
        <v>2373</v>
      </c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 s="199" t="s">
        <v>2375</v>
      </c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 s="199" t="s">
        <v>2377</v>
      </c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 s="199" t="s">
        <v>2381</v>
      </c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 s="199" t="s">
        <v>2383</v>
      </c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 s="199" t="s">
        <v>2388</v>
      </c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 s="199" t="s">
        <v>2390</v>
      </c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 s="199" t="s">
        <v>2392</v>
      </c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 s="199" t="s">
        <v>2394</v>
      </c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 s="199" t="s">
        <v>2398</v>
      </c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 s="199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 s="199" t="s">
        <v>2399</v>
      </c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 s="199" t="s">
        <v>2401</v>
      </c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 s="199" t="s">
        <v>2403</v>
      </c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 s="199" t="s">
        <v>2408</v>
      </c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 s="199" t="s">
        <v>2410</v>
      </c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 s="199" t="s">
        <v>2412</v>
      </c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 s="199" t="s">
        <v>2420</v>
      </c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 s="199" t="s">
        <v>2425</v>
      </c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 s="199" t="s">
        <v>2426</v>
      </c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 s="199" t="s">
        <v>2432</v>
      </c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 s="199" t="s">
        <v>2435</v>
      </c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 s="199" t="s">
        <v>2436</v>
      </c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 s="199" t="s">
        <v>2439</v>
      </c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 s="199" t="s">
        <v>2441</v>
      </c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 s="199" t="s">
        <v>2443</v>
      </c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 s="199" t="s">
        <v>2447</v>
      </c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 s="199" t="s">
        <v>2448</v>
      </c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 s="199" t="s">
        <v>2451</v>
      </c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 s="199" t="s">
        <v>2456</v>
      </c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 s="199" t="s">
        <v>2458</v>
      </c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 s="199" t="s">
        <v>2461</v>
      </c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 s="199" t="s">
        <v>2465</v>
      </c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 s="199" t="s">
        <v>2468</v>
      </c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 s="199" t="s">
        <v>2472</v>
      </c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 s="199" t="s">
        <v>2474</v>
      </c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 s="199" t="s">
        <v>2476</v>
      </c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 s="199" t="s">
        <v>2479</v>
      </c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 s="199" t="s">
        <v>2482</v>
      </c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 s="199" t="s">
        <v>2484</v>
      </c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 s="199" t="s">
        <v>2486</v>
      </c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 s="199" t="s">
        <v>2488</v>
      </c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 s="199" t="s">
        <v>2490</v>
      </c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 s="199" t="s">
        <v>2494</v>
      </c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 s="199" t="s">
        <v>2496</v>
      </c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 s="199" t="s">
        <v>2498</v>
      </c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 s="199" t="s">
        <v>2502</v>
      </c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 s="199" t="s">
        <v>2504</v>
      </c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 s="199" t="s">
        <v>2509</v>
      </c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 s="199" t="s">
        <v>2513</v>
      </c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 s="199" t="s">
        <v>2515</v>
      </c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 s="199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 s="199" t="s">
        <v>2521</v>
      </c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 s="199" t="s">
        <v>2524</v>
      </c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 s="199" t="s">
        <v>2527</v>
      </c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 s="199" t="s">
        <v>2531</v>
      </c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 s="199" t="s">
        <v>2535</v>
      </c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 s="199" t="s">
        <v>2539</v>
      </c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 s="199" t="s">
        <v>2543</v>
      </c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 s="199" t="s">
        <v>2548</v>
      </c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 s="199" t="s">
        <v>2550</v>
      </c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 s="199" t="s">
        <v>2552</v>
      </c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 s="199" t="s">
        <v>2554</v>
      </c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 s="199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 s="199" t="s">
        <v>2557</v>
      </c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 s="199" t="s">
        <v>2559</v>
      </c>
      <c r="J340"/>
      <c r="K340"/>
      <c r="L340"/>
    </row>
    <row r="341" spans="1:12" ht="22.5" customHeight="1">
      <c r="A341"/>
      <c r="B341"/>
      <c r="C341"/>
      <c r="D341"/>
      <c r="E341"/>
      <c r="F341"/>
      <c r="G341"/>
      <c r="H341"/>
      <c r="I341" s="199" t="s">
        <v>2561</v>
      </c>
      <c r="J341"/>
      <c r="K341"/>
      <c r="L341"/>
    </row>
    <row r="342" spans="1:12" ht="22.5" customHeight="1">
      <c r="A342"/>
      <c r="B342"/>
      <c r="C342"/>
      <c r="D342"/>
      <c r="E342"/>
      <c r="F342"/>
      <c r="G342"/>
      <c r="H342"/>
      <c r="I342" s="199" t="s">
        <v>2565</v>
      </c>
      <c r="J342"/>
      <c r="K342"/>
      <c r="L342"/>
    </row>
    <row r="343" spans="1:12" ht="22.5" customHeight="1">
      <c r="A343"/>
      <c r="B343"/>
      <c r="C343"/>
      <c r="D343"/>
      <c r="E343"/>
      <c r="F343"/>
      <c r="G343"/>
      <c r="H343"/>
      <c r="I343" s="199" t="s">
        <v>2568</v>
      </c>
      <c r="J343"/>
      <c r="K343"/>
      <c r="L343"/>
    </row>
    <row r="344" spans="1:12" ht="22.5" customHeight="1">
      <c r="A344"/>
      <c r="B344"/>
      <c r="C344"/>
      <c r="D344"/>
      <c r="E344"/>
      <c r="F344"/>
      <c r="G344"/>
      <c r="H344"/>
      <c r="I344" s="199"/>
      <c r="J344"/>
      <c r="K344"/>
      <c r="L344"/>
    </row>
    <row r="345" spans="1:12" ht="22.5" customHeight="1">
      <c r="A345"/>
      <c r="B345"/>
      <c r="C345"/>
      <c r="D345"/>
      <c r="E345"/>
      <c r="F345"/>
      <c r="G345"/>
      <c r="H345"/>
      <c r="I345" s="199" t="s">
        <v>2576</v>
      </c>
      <c r="J345"/>
      <c r="K345"/>
      <c r="L345"/>
    </row>
    <row r="346" spans="1:12" ht="22.5" customHeight="1">
      <c r="A346"/>
      <c r="B346"/>
      <c r="C346"/>
      <c r="D346"/>
      <c r="E346"/>
      <c r="F346"/>
      <c r="G346"/>
      <c r="H346"/>
      <c r="I346" s="199"/>
      <c r="J346"/>
      <c r="K346"/>
      <c r="L346"/>
    </row>
    <row r="347" spans="1:12" ht="22.5" customHeight="1">
      <c r="A347"/>
      <c r="B347"/>
      <c r="C347"/>
      <c r="D347"/>
      <c r="E347"/>
      <c r="F347"/>
      <c r="G347"/>
      <c r="H347"/>
      <c r="I347" s="199" t="s">
        <v>2583</v>
      </c>
      <c r="J347"/>
      <c r="K347"/>
      <c r="L347"/>
    </row>
    <row r="348" spans="1:12" ht="22.5" customHeight="1">
      <c r="A348"/>
      <c r="B348"/>
      <c r="C348"/>
      <c r="D348"/>
      <c r="E348"/>
      <c r="F348"/>
      <c r="G348"/>
      <c r="H348"/>
      <c r="I348" s="199" t="s">
        <v>2587</v>
      </c>
      <c r="J348"/>
      <c r="K348"/>
      <c r="L348"/>
    </row>
    <row r="349" spans="1:12">
      <c r="I349" s="199" t="s">
        <v>2589</v>
      </c>
    </row>
    <row r="350" spans="1:12">
      <c r="I350" s="199" t="s">
        <v>2594</v>
      </c>
    </row>
    <row r="352" spans="1:12">
      <c r="I352" s="199" t="s">
        <v>2598</v>
      </c>
    </row>
    <row r="353" spans="9:9">
      <c r="I353" s="199" t="s">
        <v>2601</v>
      </c>
    </row>
    <row r="354" spans="9:9">
      <c r="I354" s="199" t="s">
        <v>2603</v>
      </c>
    </row>
    <row r="355" spans="9:9">
      <c r="I355" s="199" t="s">
        <v>2607</v>
      </c>
    </row>
    <row r="356" spans="9:9">
      <c r="I356" s="199"/>
    </row>
    <row r="357" spans="9:9">
      <c r="I357" s="199" t="s">
        <v>2612</v>
      </c>
    </row>
    <row r="358" spans="9:9">
      <c r="I358" s="199" t="s">
        <v>2614</v>
      </c>
    </row>
    <row r="359" spans="9:9">
      <c r="I359" s="199" t="s">
        <v>2616</v>
      </c>
    </row>
    <row r="360" spans="9:9">
      <c r="I360" s="199" t="s">
        <v>2618</v>
      </c>
    </row>
    <row r="361" spans="9:9">
      <c r="I361" s="199" t="s">
        <v>2623</v>
      </c>
    </row>
    <row r="362" spans="9:9">
      <c r="I362" s="199" t="s">
        <v>2625</v>
      </c>
    </row>
    <row r="363" spans="9:9">
      <c r="I363" s="199" t="s">
        <v>2627</v>
      </c>
    </row>
    <row r="364" spans="9:9">
      <c r="I364" s="199" t="s">
        <v>2629</v>
      </c>
    </row>
    <row r="365" spans="9:9">
      <c r="I365" s="199" t="s">
        <v>2635</v>
      </c>
    </row>
    <row r="366" spans="9:9">
      <c r="I366" s="199" t="s">
        <v>2637</v>
      </c>
    </row>
    <row r="367" spans="9:9">
      <c r="I367" s="199" t="s">
        <v>2639</v>
      </c>
    </row>
    <row r="368" spans="9:9">
      <c r="I368" s="199" t="s">
        <v>2642</v>
      </c>
    </row>
    <row r="369" spans="9:9">
      <c r="I369" s="199" t="s">
        <v>2643</v>
      </c>
    </row>
    <row r="370" spans="9:9">
      <c r="I370" s="199" t="s">
        <v>2653</v>
      </c>
    </row>
    <row r="371" spans="9:9">
      <c r="I371" s="199" t="s">
        <v>2656</v>
      </c>
    </row>
    <row r="372" spans="9:9">
      <c r="I372" s="199" t="s">
        <v>2661</v>
      </c>
    </row>
    <row r="373" spans="9:9">
      <c r="I373" s="199" t="s">
        <v>2665</v>
      </c>
    </row>
    <row r="374" spans="9:9">
      <c r="I374" s="199" t="s">
        <v>2669</v>
      </c>
    </row>
    <row r="375" spans="9:9">
      <c r="I375" s="199" t="s">
        <v>2673</v>
      </c>
    </row>
    <row r="376" spans="9:9">
      <c r="I376" s="199" t="s">
        <v>2676</v>
      </c>
    </row>
    <row r="377" spans="9:9">
      <c r="I377" s="199" t="s">
        <v>2678</v>
      </c>
    </row>
    <row r="379" spans="9:9">
      <c r="I379" s="199"/>
    </row>
    <row r="380" spans="9:9">
      <c r="I380" s="199" t="s">
        <v>2686</v>
      </c>
    </row>
    <row r="381" spans="9:9">
      <c r="I381" s="199" t="s">
        <v>2689</v>
      </c>
    </row>
    <row r="382" spans="9:9">
      <c r="I382" s="199" t="s">
        <v>2690</v>
      </c>
    </row>
    <row r="383" spans="9:9">
      <c r="I383" s="199" t="s">
        <v>2694</v>
      </c>
    </row>
    <row r="384" spans="9:9">
      <c r="I384" s="199" t="s">
        <v>2696</v>
      </c>
    </row>
    <row r="385" spans="9:9">
      <c r="I385" s="199" t="s">
        <v>2700</v>
      </c>
    </row>
    <row r="386" spans="9:9">
      <c r="I386" s="199" t="s">
        <v>2701</v>
      </c>
    </row>
    <row r="387" spans="9:9">
      <c r="I387" s="199" t="s">
        <v>2705</v>
      </c>
    </row>
    <row r="388" spans="9:9">
      <c r="I388" s="199" t="s">
        <v>2707</v>
      </c>
    </row>
    <row r="389" spans="9:9">
      <c r="I389" s="199" t="s">
        <v>2711</v>
      </c>
    </row>
    <row r="390" spans="9:9">
      <c r="I390" s="199" t="s">
        <v>2714</v>
      </c>
    </row>
    <row r="391" spans="9:9">
      <c r="I391" s="199" t="s">
        <v>2716</v>
      </c>
    </row>
    <row r="392" spans="9:9">
      <c r="I392" s="199" t="s">
        <v>2718</v>
      </c>
    </row>
    <row r="393" spans="9:9">
      <c r="I393" s="199" t="s">
        <v>2724</v>
      </c>
    </row>
    <row r="394" spans="9:9">
      <c r="I394" s="199" t="s">
        <v>2727</v>
      </c>
    </row>
    <row r="395" spans="9:9">
      <c r="I395" s="199" t="s">
        <v>2732</v>
      </c>
    </row>
    <row r="396" spans="9:9">
      <c r="I396" s="199" t="s">
        <v>2734</v>
      </c>
    </row>
    <row r="397" spans="9:9">
      <c r="I397" s="199" t="s">
        <v>2739</v>
      </c>
    </row>
    <row r="398" spans="9:9">
      <c r="I398" s="199" t="s">
        <v>2746</v>
      </c>
    </row>
    <row r="399" spans="9:9">
      <c r="I399" s="199" t="s">
        <v>2750</v>
      </c>
    </row>
    <row r="400" spans="9:9">
      <c r="I400" s="199" t="s">
        <v>2755</v>
      </c>
    </row>
    <row r="401" spans="9:9">
      <c r="I401" s="199" t="s">
        <v>2757</v>
      </c>
    </row>
    <row r="402" spans="9:9">
      <c r="I402" s="199" t="s">
        <v>2760</v>
      </c>
    </row>
    <row r="403" spans="9:9">
      <c r="I403" s="199" t="s">
        <v>2762</v>
      </c>
    </row>
    <row r="404" spans="9:9">
      <c r="I404" s="199" t="s">
        <v>2765</v>
      </c>
    </row>
    <row r="405" spans="9:9">
      <c r="I405" s="199" t="s">
        <v>2768</v>
      </c>
    </row>
    <row r="406" spans="9:9">
      <c r="I406" s="199" t="s">
        <v>2772</v>
      </c>
    </row>
    <row r="407" spans="9:9">
      <c r="I407" s="199" t="s">
        <v>2779</v>
      </c>
    </row>
    <row r="408" spans="9:9">
      <c r="I408" s="199" t="s">
        <v>2781</v>
      </c>
    </row>
    <row r="409" spans="9:9">
      <c r="I409" s="199" t="s">
        <v>2784</v>
      </c>
    </row>
    <row r="410" spans="9:9">
      <c r="I410" s="199" t="s">
        <v>2788</v>
      </c>
    </row>
    <row r="411" spans="9:9">
      <c r="I411" s="199" t="s">
        <v>2791</v>
      </c>
    </row>
    <row r="412" spans="9:9">
      <c r="I412" s="199" t="s">
        <v>2794</v>
      </c>
    </row>
    <row r="413" spans="9:9">
      <c r="I413" s="199" t="s">
        <v>2797</v>
      </c>
    </row>
    <row r="414" spans="9:9">
      <c r="I414" s="199" t="s">
        <v>2800</v>
      </c>
    </row>
    <row r="415" spans="9:9">
      <c r="I415" s="199"/>
    </row>
    <row r="416" spans="9:9">
      <c r="I416" s="199" t="s">
        <v>2803</v>
      </c>
    </row>
    <row r="417" spans="9:9">
      <c r="I417" s="199" t="s">
        <v>2808</v>
      </c>
    </row>
    <row r="418" spans="9:9">
      <c r="I418" s="199" t="s">
        <v>2810</v>
      </c>
    </row>
    <row r="420" spans="9:9">
      <c r="I420" s="199" t="s">
        <v>2814</v>
      </c>
    </row>
    <row r="421" spans="9:9">
      <c r="I421" s="199" t="s">
        <v>2817</v>
      </c>
    </row>
    <row r="422" spans="9:9">
      <c r="I422" s="199" t="s">
        <v>2819</v>
      </c>
    </row>
    <row r="423" spans="9:9">
      <c r="I423" s="199" t="s">
        <v>2823</v>
      </c>
    </row>
    <row r="424" spans="9:9">
      <c r="I424" s="199"/>
    </row>
    <row r="425" spans="9:9">
      <c r="I425" s="199" t="s">
        <v>2825</v>
      </c>
    </row>
    <row r="426" spans="9:9">
      <c r="I426" s="199" t="s">
        <v>2836</v>
      </c>
    </row>
    <row r="427" spans="9:9">
      <c r="I427" s="199" t="s">
        <v>2841</v>
      </c>
    </row>
    <row r="428" spans="9:9">
      <c r="I428" s="199" t="s">
        <v>2843</v>
      </c>
    </row>
    <row r="429" spans="9:9">
      <c r="I429" s="199"/>
    </row>
    <row r="430" spans="9:9">
      <c r="I430" s="199" t="s">
        <v>2847</v>
      </c>
    </row>
    <row r="431" spans="9:9">
      <c r="I431" s="199" t="s">
        <v>2853</v>
      </c>
    </row>
    <row r="432" spans="9:9">
      <c r="I432" s="199" t="s">
        <v>2855</v>
      </c>
    </row>
    <row r="433" spans="9:10">
      <c r="I433" s="199" t="s">
        <v>2857</v>
      </c>
      <c r="J433" s="1">
        <v>750</v>
      </c>
    </row>
    <row r="434" spans="9:10">
      <c r="I434" s="199"/>
    </row>
    <row r="435" spans="9:10">
      <c r="I435" s="199" t="s">
        <v>2862</v>
      </c>
    </row>
    <row r="436" spans="9:10">
      <c r="I436" s="199" t="s">
        <v>2865</v>
      </c>
    </row>
    <row r="437" spans="9:10">
      <c r="I437" s="199" t="s">
        <v>2867</v>
      </c>
    </row>
    <row r="438" spans="9:10">
      <c r="I438" s="199"/>
    </row>
    <row r="439" spans="9:10">
      <c r="I439" s="199" t="s">
        <v>2872</v>
      </c>
    </row>
    <row r="440" spans="9:10">
      <c r="I440" s="199" t="s">
        <v>2875</v>
      </c>
    </row>
    <row r="441" spans="9:10">
      <c r="I441" s="199" t="s">
        <v>2877</v>
      </c>
    </row>
    <row r="442" spans="9:10">
      <c r="I442" s="199" t="s">
        <v>2881</v>
      </c>
    </row>
    <row r="443" spans="9:10">
      <c r="I443" s="199" t="s">
        <v>2885</v>
      </c>
    </row>
    <row r="444" spans="9:10">
      <c r="I444" s="199" t="s">
        <v>2887</v>
      </c>
    </row>
    <row r="445" spans="9:10">
      <c r="I445" s="199" t="s">
        <v>2889</v>
      </c>
    </row>
    <row r="446" spans="9:10">
      <c r="I446" s="199"/>
    </row>
    <row r="447" spans="9:10">
      <c r="I447" s="199" t="s">
        <v>2897</v>
      </c>
    </row>
    <row r="448" spans="9:10">
      <c r="I448" s="199" t="s">
        <v>2899</v>
      </c>
    </row>
    <row r="449" spans="8:10">
      <c r="I449" s="199" t="s">
        <v>2904</v>
      </c>
    </row>
    <row r="450" spans="8:10">
      <c r="I450" s="199" t="s">
        <v>2909</v>
      </c>
    </row>
    <row r="451" spans="8:10">
      <c r="H451" s="200"/>
      <c r="I451" s="199" t="s">
        <v>2928</v>
      </c>
      <c r="J451" s="84"/>
    </row>
    <row r="452" spans="8:10">
      <c r="H452" s="200"/>
      <c r="I452" s="199" t="s">
        <v>2931</v>
      </c>
      <c r="J452" s="84"/>
    </row>
    <row r="453" spans="8:10">
      <c r="H453" s="200"/>
      <c r="I453" s="199" t="s">
        <v>2936</v>
      </c>
      <c r="J453" s="84"/>
    </row>
    <row r="454" spans="8:10">
      <c r="I454" s="199" t="s">
        <v>2939</v>
      </c>
    </row>
    <row r="455" spans="8:10">
      <c r="I455" s="199"/>
    </row>
    <row r="456" spans="8:10">
      <c r="I456" s="199" t="s">
        <v>2945</v>
      </c>
    </row>
    <row r="457" spans="8:10">
      <c r="I457" s="199" t="s">
        <v>2951</v>
      </c>
    </row>
    <row r="458" spans="8:10">
      <c r="I458" s="199" t="s">
        <v>2956</v>
      </c>
    </row>
    <row r="459" spans="8:10">
      <c r="I459" s="199" t="s">
        <v>2959</v>
      </c>
    </row>
  </sheetData>
  <mergeCells count="13">
    <mergeCell ref="A1:L1"/>
    <mergeCell ref="D29:E29"/>
    <mergeCell ref="D30:E30"/>
    <mergeCell ref="D31:E31"/>
    <mergeCell ref="D32:E32"/>
    <mergeCell ref="D33:E33"/>
    <mergeCell ref="A3:A7"/>
    <mergeCell ref="A8:A12"/>
    <mergeCell ref="A13:A18"/>
    <mergeCell ref="A19:A22"/>
    <mergeCell ref="A23:A25"/>
    <mergeCell ref="A26:A27"/>
    <mergeCell ref="B29:B33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51"/>
  <sheetViews>
    <sheetView workbookViewId="0">
      <selection activeCell="L10" sqref="J3:J10 L3:L10"/>
    </sheetView>
  </sheetViews>
  <sheetFormatPr defaultColWidth="9" defaultRowHeight="13.5"/>
  <cols>
    <col min="1" max="1" width="15.37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625" style="1" customWidth="1"/>
    <col min="10" max="10" width="13.125" style="1" customWidth="1"/>
    <col min="11" max="11" width="8.875" style="3" customWidth="1"/>
    <col min="12" max="12" width="42.125" style="4" customWidth="1"/>
  </cols>
  <sheetData>
    <row r="1" spans="1:12" ht="33.6" customHeight="1">
      <c r="A1" s="648" t="s">
        <v>3114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3060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642" t="s">
        <v>1345</v>
      </c>
      <c r="B3" s="122">
        <v>1</v>
      </c>
      <c r="C3" s="188" t="s">
        <v>2650</v>
      </c>
      <c r="D3" s="188" t="s">
        <v>2651</v>
      </c>
      <c r="E3" s="189" t="s">
        <v>2652</v>
      </c>
      <c r="G3" s="1">
        <v>455</v>
      </c>
      <c r="H3" s="1">
        <v>200</v>
      </c>
      <c r="I3" s="1">
        <v>200</v>
      </c>
      <c r="J3" s="1">
        <f>AVERAGE(H3:I3)</f>
        <v>200</v>
      </c>
      <c r="K3" s="1">
        <v>15</v>
      </c>
      <c r="L3" s="11" t="s">
        <v>129</v>
      </c>
    </row>
    <row r="4" spans="1:12" ht="22.5" customHeight="1">
      <c r="A4" s="642"/>
      <c r="B4" s="124">
        <v>3</v>
      </c>
      <c r="C4" s="190" t="s">
        <v>2655</v>
      </c>
      <c r="D4" s="190" t="s">
        <v>2651</v>
      </c>
      <c r="E4" s="189" t="s">
        <v>2652</v>
      </c>
      <c r="G4" s="1">
        <v>1253</v>
      </c>
      <c r="H4" s="1">
        <v>500</v>
      </c>
      <c r="I4" s="1">
        <v>450</v>
      </c>
      <c r="J4" s="1">
        <f t="shared" ref="J4" si="0">AVERAGE(H4:I4)</f>
        <v>475</v>
      </c>
      <c r="K4" s="1">
        <v>45</v>
      </c>
      <c r="L4" s="11" t="s">
        <v>1612</v>
      </c>
    </row>
    <row r="5" spans="1:12" ht="22.5" customHeight="1">
      <c r="A5" s="642"/>
      <c r="B5" s="122">
        <v>4</v>
      </c>
      <c r="C5" s="190" t="s">
        <v>2658</v>
      </c>
      <c r="D5" s="191" t="s">
        <v>2659</v>
      </c>
      <c r="E5" s="189" t="s">
        <v>3115</v>
      </c>
      <c r="G5" s="1">
        <v>475</v>
      </c>
      <c r="H5" s="1">
        <v>100</v>
      </c>
      <c r="I5" s="1">
        <v>100</v>
      </c>
      <c r="J5" s="1">
        <f t="shared" ref="J5:J10" si="1">AVERAGE(H5:I5)</f>
        <v>100</v>
      </c>
      <c r="K5" s="1">
        <v>28</v>
      </c>
      <c r="L5" s="11" t="s">
        <v>1606</v>
      </c>
    </row>
    <row r="6" spans="1:12" ht="22.5" customHeight="1">
      <c r="A6" s="596" t="s">
        <v>2267</v>
      </c>
      <c r="B6" s="122">
        <v>2</v>
      </c>
      <c r="C6" s="190" t="s">
        <v>2662</v>
      </c>
      <c r="D6" s="191" t="s">
        <v>2663</v>
      </c>
      <c r="E6" s="189" t="s">
        <v>2664</v>
      </c>
      <c r="G6" s="1">
        <v>320</v>
      </c>
      <c r="H6" s="1">
        <v>320</v>
      </c>
      <c r="I6" s="1">
        <v>200</v>
      </c>
      <c r="J6" s="1">
        <f t="shared" si="1"/>
        <v>260</v>
      </c>
      <c r="K6" s="1">
        <v>13</v>
      </c>
      <c r="L6" s="11" t="s">
        <v>1606</v>
      </c>
    </row>
    <row r="7" spans="1:12" ht="22.5" customHeight="1">
      <c r="A7" s="596"/>
      <c r="B7" s="122">
        <v>3</v>
      </c>
      <c r="C7" s="190" t="s">
        <v>2666</v>
      </c>
      <c r="D7" s="191" t="s">
        <v>2667</v>
      </c>
      <c r="E7" s="189" t="s">
        <v>2668</v>
      </c>
      <c r="G7" s="1">
        <v>370</v>
      </c>
      <c r="H7" s="1">
        <v>370</v>
      </c>
      <c r="I7" s="1">
        <v>200</v>
      </c>
      <c r="J7" s="1">
        <f t="shared" si="1"/>
        <v>285</v>
      </c>
      <c r="K7" s="1">
        <v>13</v>
      </c>
      <c r="L7" s="11" t="s">
        <v>1591</v>
      </c>
    </row>
    <row r="8" spans="1:12" ht="22.5" customHeight="1">
      <c r="A8" s="596"/>
      <c r="B8" s="122">
        <v>4</v>
      </c>
      <c r="C8" s="190" t="s">
        <v>2670</v>
      </c>
      <c r="D8" s="191" t="s">
        <v>2671</v>
      </c>
      <c r="E8" s="189" t="s">
        <v>2672</v>
      </c>
      <c r="G8" s="1">
        <v>150</v>
      </c>
      <c r="H8" s="1">
        <v>150</v>
      </c>
      <c r="I8" s="1">
        <v>100</v>
      </c>
      <c r="J8" s="1">
        <f t="shared" si="1"/>
        <v>125</v>
      </c>
      <c r="K8" s="1">
        <v>13</v>
      </c>
      <c r="L8" s="11" t="s">
        <v>1612</v>
      </c>
    </row>
    <row r="9" spans="1:12" ht="22.5" customHeight="1">
      <c r="A9" s="596" t="s">
        <v>1304</v>
      </c>
      <c r="B9" s="122">
        <v>3</v>
      </c>
      <c r="C9" s="190" t="s">
        <v>2674</v>
      </c>
      <c r="D9" s="191" t="s">
        <v>1366</v>
      </c>
      <c r="E9" s="189" t="s">
        <v>2675</v>
      </c>
      <c r="G9" s="1">
        <v>500</v>
      </c>
      <c r="H9" s="1">
        <v>300</v>
      </c>
      <c r="I9" s="1">
        <v>300</v>
      </c>
      <c r="J9" s="1">
        <f t="shared" si="1"/>
        <v>300</v>
      </c>
      <c r="K9" s="1">
        <v>25</v>
      </c>
      <c r="L9" s="11" t="s">
        <v>129</v>
      </c>
    </row>
    <row r="10" spans="1:12" ht="22.5" customHeight="1">
      <c r="A10" s="596"/>
      <c r="B10" s="122">
        <v>4</v>
      </c>
      <c r="C10" s="190" t="s">
        <v>2677</v>
      </c>
      <c r="D10" s="190" t="s">
        <v>1366</v>
      </c>
      <c r="E10" s="189" t="s">
        <v>2675</v>
      </c>
      <c r="G10" s="1">
        <v>500</v>
      </c>
      <c r="H10" s="1">
        <v>300</v>
      </c>
      <c r="I10" s="1">
        <v>250</v>
      </c>
      <c r="J10" s="1">
        <f t="shared" si="1"/>
        <v>275</v>
      </c>
      <c r="K10" s="1">
        <v>25</v>
      </c>
      <c r="L10" s="11" t="s">
        <v>1599</v>
      </c>
    </row>
    <row r="11" spans="1:12" ht="22.5" customHeight="1">
      <c r="A11"/>
      <c r="B11" s="108"/>
      <c r="C11"/>
      <c r="D11"/>
      <c r="E11"/>
      <c r="F11"/>
      <c r="G11"/>
      <c r="H11"/>
      <c r="I11"/>
      <c r="J11"/>
      <c r="K11"/>
      <c r="L11"/>
    </row>
    <row r="12" spans="1:12" ht="22.5" customHeight="1">
      <c r="A12"/>
      <c r="B12" s="647" t="s">
        <v>3063</v>
      </c>
      <c r="C12" s="127" t="s">
        <v>3064</v>
      </c>
      <c r="D12" s="641">
        <v>8</v>
      </c>
      <c r="E12" s="641"/>
      <c r="F12"/>
      <c r="G12"/>
      <c r="H12"/>
      <c r="I12"/>
      <c r="J12"/>
      <c r="K12"/>
      <c r="L12"/>
    </row>
    <row r="13" spans="1:12" ht="22.5" customHeight="1">
      <c r="A13"/>
      <c r="B13" s="647"/>
      <c r="C13" s="127" t="s">
        <v>3065</v>
      </c>
      <c r="D13" s="641">
        <v>8</v>
      </c>
      <c r="E13" s="641"/>
      <c r="F13"/>
      <c r="G13"/>
      <c r="H13"/>
      <c r="I13"/>
      <c r="J13"/>
      <c r="K13"/>
      <c r="L13"/>
    </row>
    <row r="14" spans="1:12" ht="22.5" customHeight="1">
      <c r="A14"/>
      <c r="B14" s="647"/>
      <c r="C14" s="127" t="s">
        <v>3066</v>
      </c>
      <c r="D14" s="641">
        <v>0</v>
      </c>
      <c r="E14" s="641"/>
      <c r="F14"/>
      <c r="G14"/>
      <c r="H14"/>
      <c r="I14"/>
      <c r="J14"/>
      <c r="K14"/>
      <c r="L14"/>
    </row>
    <row r="15" spans="1:12" ht="22.5" customHeight="1">
      <c r="A15"/>
      <c r="B15" s="647"/>
      <c r="C15" s="127" t="s">
        <v>3067</v>
      </c>
      <c r="D15" s="650">
        <v>1</v>
      </c>
      <c r="E15" s="650"/>
      <c r="F15"/>
      <c r="G15"/>
      <c r="H15"/>
      <c r="I15"/>
      <c r="J15"/>
      <c r="K15"/>
      <c r="L15"/>
    </row>
    <row r="16" spans="1:12" ht="22.5" customHeight="1">
      <c r="A16"/>
      <c r="B16" s="647"/>
      <c r="C16" s="127" t="s">
        <v>3068</v>
      </c>
      <c r="D16" s="656">
        <f>SUM(J3:J10)</f>
        <v>2020</v>
      </c>
      <c r="E16" s="641"/>
      <c r="F16"/>
      <c r="G16"/>
      <c r="H16"/>
      <c r="I16"/>
      <c r="J16"/>
      <c r="K16"/>
      <c r="L16"/>
    </row>
    <row r="17" spans="1:12" ht="22.5" customHeight="1">
      <c r="A17"/>
      <c r="B17" s="108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 s="10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 s="108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 s="108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 s="108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 s="108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 s="108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 s="108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 s="108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 s="108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108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 s="10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 s="108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 s="108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 s="108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 s="108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 s="108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 s="108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 s="108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 s="108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 s="108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 s="10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 s="108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 s="108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 s="108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 s="108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 s="108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 s="108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 s="108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 s="108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 s="108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 s="10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 s="108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 s="108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 s="108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 s="108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 s="108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 s="108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 s="108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 s="108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 s="108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 s="10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 s="108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 s="108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 s="108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 s="108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 s="108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 s="108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 s="108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 s="108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 s="108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 s="10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 s="108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 s="108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 s="108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 s="108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 s="108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 s="108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 s="108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 s="108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 s="108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 s="10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 s="108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 s="108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 s="108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 s="108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 s="108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 s="108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 s="108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 s="108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 s="108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 s="10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 s="108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 s="108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 s="108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 s="108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 s="108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 s="108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 s="108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 s="108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 s="108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 s="10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 s="108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 s="108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 s="108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 s="108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 s="108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 s="108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 s="108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 s="108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 s="108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 s="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 s="108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 s="108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 s="108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 s="108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 s="108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 s="108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 s="108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 s="108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 s="10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 s="108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 s="108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 s="108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 s="108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 s="108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 s="108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 s="108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 s="108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 s="108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 s="10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 s="108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 s="108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 s="108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 s="108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 s="108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 s="108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 s="108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 s="108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 s="108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 s="10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 s="108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 s="108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 s="108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 s="108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 s="108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 s="108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 s="108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 s="108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 s="108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 s="10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 s="108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 s="108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 s="108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 s="108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 s="108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 s="108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 s="108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 s="108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 s="108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 s="10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 s="108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 s="108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 s="108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 s="108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 s="108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 s="108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 s="108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 s="108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 s="108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 s="10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 s="108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 s="108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 s="108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 s="108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 s="108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 s="108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 s="108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 s="108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 s="108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 s="10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 s="108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 s="108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 s="108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 s="108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 s="108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 s="108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 s="108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 s="108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 s="108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 s="10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 s="108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 s="108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 s="108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 s="108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 s="108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 s="108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 s="108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 s="108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 s="108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 s="10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 s="108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 s="108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 s="108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 s="108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 s="108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 s="108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 s="108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 s="108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 s="108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 s="1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 s="108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 s="108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 s="108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 s="108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 s="108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 s="108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 s="108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 s="108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 s="10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 s="108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 s="108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 s="108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 s="108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 s="108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 s="108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 s="108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 s="108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 s="108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 s="10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 s="108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 s="108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 s="108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 s="108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 s="108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 s="108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 s="108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 s="108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 s="108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 s="10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 s="108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 s="108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 s="108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 s="108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 s="108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 s="108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 s="108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 s="108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 s="108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 s="10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 s="108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 s="108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 s="108"/>
      <c r="C251"/>
      <c r="D251"/>
      <c r="E251"/>
      <c r="F251"/>
      <c r="G251"/>
      <c r="H251"/>
      <c r="I251"/>
      <c r="J251"/>
      <c r="K251"/>
      <c r="L251"/>
    </row>
  </sheetData>
  <mergeCells count="10">
    <mergeCell ref="A1:L1"/>
    <mergeCell ref="D12:E12"/>
    <mergeCell ref="D13:E13"/>
    <mergeCell ref="D14:E14"/>
    <mergeCell ref="D15:E15"/>
    <mergeCell ref="D16:E16"/>
    <mergeCell ref="A3:A5"/>
    <mergeCell ref="A6:A8"/>
    <mergeCell ref="A9:A10"/>
    <mergeCell ref="B12:B16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G2" sqref="G1:G1048576"/>
    </sheetView>
  </sheetViews>
  <sheetFormatPr defaultColWidth="9" defaultRowHeight="14.25"/>
  <cols>
    <col min="1" max="1" width="5" style="332" customWidth="1"/>
    <col min="2" max="2" width="6.125" style="332" customWidth="1"/>
    <col min="3" max="3" width="5.625" style="332" customWidth="1"/>
    <col min="4" max="4" width="37.375" style="332" customWidth="1"/>
    <col min="5" max="5" width="47.25" style="332" customWidth="1"/>
    <col min="6" max="6" width="7.875" style="332" customWidth="1"/>
    <col min="7" max="7" width="9.375" style="332" customWidth="1"/>
    <col min="8" max="8" width="12.375" style="332" customWidth="1"/>
    <col min="9" max="9" width="9.75" style="332" customWidth="1"/>
    <col min="10" max="10" width="16.375" style="332" customWidth="1"/>
    <col min="11" max="16384" width="9" style="332"/>
  </cols>
  <sheetData>
    <row r="1" spans="1:10" ht="20.25">
      <c r="A1" s="606" t="s">
        <v>3556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 s="401" customFormat="1" ht="12.75">
      <c r="A2" s="388" t="s">
        <v>1582</v>
      </c>
      <c r="B2" s="388" t="s">
        <v>1</v>
      </c>
      <c r="C2" s="388" t="s">
        <v>2</v>
      </c>
      <c r="D2" s="388" t="s">
        <v>3</v>
      </c>
      <c r="E2" s="404" t="s">
        <v>5</v>
      </c>
      <c r="F2" s="388" t="s">
        <v>6</v>
      </c>
      <c r="G2" s="388" t="s">
        <v>3615</v>
      </c>
      <c r="H2" s="388" t="s">
        <v>3054</v>
      </c>
      <c r="I2" s="388" t="s">
        <v>12</v>
      </c>
      <c r="J2" s="388" t="s">
        <v>13</v>
      </c>
    </row>
    <row r="3" spans="1:10" s="401" customFormat="1" ht="12.75">
      <c r="A3" s="611" t="s">
        <v>1917</v>
      </c>
      <c r="B3" s="612">
        <v>12</v>
      </c>
      <c r="C3" s="612">
        <v>12</v>
      </c>
      <c r="D3" s="613" t="s">
        <v>428</v>
      </c>
      <c r="E3" s="406" t="s">
        <v>1918</v>
      </c>
      <c r="F3" s="406" t="s">
        <v>1919</v>
      </c>
      <c r="G3" s="391" t="s">
        <v>1920</v>
      </c>
      <c r="H3" s="392">
        <v>350</v>
      </c>
      <c r="I3" s="392" t="s">
        <v>1590</v>
      </c>
      <c r="J3" s="392"/>
    </row>
    <row r="4" spans="1:10" s="401" customFormat="1" ht="12.75">
      <c r="A4" s="611"/>
      <c r="B4" s="612"/>
      <c r="C4" s="612"/>
      <c r="D4" s="613"/>
      <c r="E4" s="406" t="s">
        <v>1921</v>
      </c>
      <c r="F4" s="406" t="s">
        <v>1919</v>
      </c>
      <c r="G4" s="403" t="s">
        <v>1922</v>
      </c>
      <c r="H4" s="396">
        <v>250</v>
      </c>
      <c r="I4" s="396" t="s">
        <v>1609</v>
      </c>
      <c r="J4" s="392" t="s">
        <v>1617</v>
      </c>
    </row>
    <row r="5" spans="1:10" s="401" customFormat="1" ht="12.75">
      <c r="A5" s="611"/>
      <c r="B5" s="612"/>
      <c r="C5" s="612"/>
      <c r="D5" s="613" t="s">
        <v>489</v>
      </c>
      <c r="E5" s="406" t="s">
        <v>1923</v>
      </c>
      <c r="F5" s="406" t="s">
        <v>1924</v>
      </c>
      <c r="G5" s="391" t="s">
        <v>1925</v>
      </c>
      <c r="H5" s="392"/>
      <c r="I5" s="483" t="s">
        <v>3667</v>
      </c>
      <c r="J5" s="392"/>
    </row>
    <row r="6" spans="1:10" s="401" customFormat="1" ht="12.75">
      <c r="A6" s="611"/>
      <c r="B6" s="612"/>
      <c r="C6" s="612"/>
      <c r="D6" s="613"/>
      <c r="E6" s="406" t="s">
        <v>1926</v>
      </c>
      <c r="F6" s="406" t="s">
        <v>1927</v>
      </c>
      <c r="G6" s="391" t="s">
        <v>1928</v>
      </c>
      <c r="H6" s="392"/>
      <c r="I6" s="483" t="s">
        <v>3667</v>
      </c>
      <c r="J6" s="392"/>
    </row>
    <row r="7" spans="1:10" s="401" customFormat="1" ht="12.75">
      <c r="A7" s="611"/>
      <c r="B7" s="612"/>
      <c r="C7" s="612"/>
      <c r="D7" s="613"/>
      <c r="E7" s="406" t="s">
        <v>1929</v>
      </c>
      <c r="F7" s="406" t="s">
        <v>1930</v>
      </c>
      <c r="G7" s="391" t="s">
        <v>1931</v>
      </c>
      <c r="H7" s="392">
        <v>400</v>
      </c>
      <c r="I7" s="392" t="s">
        <v>1594</v>
      </c>
      <c r="J7" s="392" t="s">
        <v>1932</v>
      </c>
    </row>
    <row r="8" spans="1:10" s="401" customFormat="1" ht="12.75">
      <c r="A8" s="611"/>
      <c r="B8" s="612"/>
      <c r="C8" s="612"/>
      <c r="D8" s="613" t="s">
        <v>436</v>
      </c>
      <c r="E8" s="406" t="s">
        <v>1933</v>
      </c>
      <c r="F8" s="406" t="s">
        <v>438</v>
      </c>
      <c r="G8" s="391" t="s">
        <v>1934</v>
      </c>
      <c r="H8" s="392">
        <v>400</v>
      </c>
      <c r="I8" s="392" t="s">
        <v>1594</v>
      </c>
      <c r="J8" s="392"/>
    </row>
    <row r="9" spans="1:10" s="401" customFormat="1" ht="12.75">
      <c r="A9" s="611"/>
      <c r="B9" s="612"/>
      <c r="C9" s="612"/>
      <c r="D9" s="613"/>
      <c r="E9" s="406" t="s">
        <v>1935</v>
      </c>
      <c r="F9" s="406" t="s">
        <v>438</v>
      </c>
      <c r="G9" s="391" t="s">
        <v>1936</v>
      </c>
      <c r="H9" s="392">
        <v>300</v>
      </c>
      <c r="I9" s="392" t="s">
        <v>1594</v>
      </c>
      <c r="J9" s="392"/>
    </row>
    <row r="10" spans="1:10" s="401" customFormat="1" ht="12.75">
      <c r="A10" s="611"/>
      <c r="B10" s="612"/>
      <c r="C10" s="612"/>
      <c r="D10" s="613" t="s">
        <v>1937</v>
      </c>
      <c r="E10" s="406" t="s">
        <v>1938</v>
      </c>
      <c r="F10" s="406" t="s">
        <v>447</v>
      </c>
      <c r="G10" s="391" t="s">
        <v>1939</v>
      </c>
      <c r="H10" s="392">
        <v>350</v>
      </c>
      <c r="I10" s="392" t="s">
        <v>1594</v>
      </c>
      <c r="J10" s="392"/>
    </row>
    <row r="11" spans="1:10" s="401" customFormat="1" ht="12.75">
      <c r="A11" s="611"/>
      <c r="B11" s="612"/>
      <c r="C11" s="612"/>
      <c r="D11" s="613"/>
      <c r="E11" s="406" t="s">
        <v>1940</v>
      </c>
      <c r="F11" s="406" t="s">
        <v>447</v>
      </c>
      <c r="G11" s="403" t="s">
        <v>1941</v>
      </c>
      <c r="H11" s="396">
        <v>500</v>
      </c>
      <c r="I11" s="396" t="s">
        <v>1609</v>
      </c>
      <c r="J11" s="392"/>
    </row>
    <row r="12" spans="1:10" s="401" customFormat="1" ht="12.75">
      <c r="A12" s="611"/>
      <c r="B12" s="612"/>
      <c r="C12" s="612"/>
      <c r="D12" s="613" t="s">
        <v>460</v>
      </c>
      <c r="E12" s="406" t="s">
        <v>1942</v>
      </c>
      <c r="F12" s="406" t="s">
        <v>462</v>
      </c>
      <c r="G12" s="391" t="s">
        <v>1943</v>
      </c>
      <c r="H12" s="392">
        <v>275</v>
      </c>
      <c r="I12" s="392" t="s">
        <v>1590</v>
      </c>
      <c r="J12" s="392" t="s">
        <v>1944</v>
      </c>
    </row>
    <row r="13" spans="1:10" s="401" customFormat="1" ht="12.75">
      <c r="A13" s="611"/>
      <c r="B13" s="612"/>
      <c r="C13" s="612"/>
      <c r="D13" s="613"/>
      <c r="E13" s="406" t="s">
        <v>1945</v>
      </c>
      <c r="F13" s="406" t="s">
        <v>1946</v>
      </c>
      <c r="G13" s="403" t="s">
        <v>1947</v>
      </c>
      <c r="H13" s="396">
        <v>200</v>
      </c>
      <c r="I13" s="396" t="s">
        <v>1609</v>
      </c>
      <c r="J13" s="392"/>
    </row>
    <row r="14" spans="1:10" s="401" customFormat="1" ht="12.75">
      <c r="A14" s="611"/>
      <c r="B14" s="612"/>
      <c r="C14" s="612"/>
      <c r="D14" s="613"/>
      <c r="E14" s="406" t="s">
        <v>1948</v>
      </c>
      <c r="F14" s="406" t="s">
        <v>1949</v>
      </c>
      <c r="G14" s="391" t="s">
        <v>1950</v>
      </c>
      <c r="H14" s="392">
        <v>250</v>
      </c>
      <c r="I14" s="392" t="s">
        <v>1594</v>
      </c>
      <c r="J14" s="392"/>
    </row>
    <row r="15" spans="1:10">
      <c r="H15" s="457">
        <f>SUM(H13,H11,H4)</f>
        <v>950</v>
      </c>
    </row>
  </sheetData>
  <autoFilter ref="A2:J14"/>
  <mergeCells count="9">
    <mergeCell ref="A1:J1"/>
    <mergeCell ref="A3:A14"/>
    <mergeCell ref="B3:B14"/>
    <mergeCell ref="C3:C14"/>
    <mergeCell ref="D3:D4"/>
    <mergeCell ref="D5:D7"/>
    <mergeCell ref="D8:D9"/>
    <mergeCell ref="D10:D11"/>
    <mergeCell ref="D12:D14"/>
  </mergeCells>
  <phoneticPr fontId="39" type="noConversion"/>
  <pageMargins left="0.75" right="0.75" top="1" bottom="1" header="0.51180555555555596" footer="0.51180555555555596"/>
  <pageSetup paperSize="9" scale="77" fitToHeight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9"/>
  <sheetViews>
    <sheetView workbookViewId="0">
      <selection activeCell="L14" sqref="J3:J14 L3:L14"/>
    </sheetView>
  </sheetViews>
  <sheetFormatPr defaultColWidth="9" defaultRowHeight="13.5"/>
  <cols>
    <col min="1" max="1" width="19.87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2.375" style="1" customWidth="1"/>
    <col min="11" max="11" width="7.625" style="3" customWidth="1"/>
    <col min="12" max="12" width="42.125" style="4" customWidth="1"/>
  </cols>
  <sheetData>
    <row r="1" spans="1:12" ht="33.6" customHeight="1">
      <c r="A1" s="648" t="s">
        <v>3116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3060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180" t="s">
        <v>2680</v>
      </c>
      <c r="B3" s="181">
        <v>1</v>
      </c>
      <c r="C3" s="182" t="s">
        <v>2681</v>
      </c>
      <c r="D3" s="124" t="s">
        <v>2682</v>
      </c>
      <c r="E3" s="124">
        <v>18813141636</v>
      </c>
      <c r="F3" s="160"/>
      <c r="G3" s="160"/>
      <c r="H3" s="160"/>
      <c r="I3" s="160"/>
      <c r="J3" s="76" t="s">
        <v>1232</v>
      </c>
      <c r="K3" s="160"/>
      <c r="L3" s="160" t="s">
        <v>2683</v>
      </c>
    </row>
    <row r="4" spans="1:12" ht="22.5" customHeight="1">
      <c r="A4" s="684" t="s">
        <v>1400</v>
      </c>
      <c r="B4" s="183">
        <v>1</v>
      </c>
      <c r="C4" s="182" t="s">
        <v>2684</v>
      </c>
      <c r="D4" s="124" t="s">
        <v>1402</v>
      </c>
      <c r="E4" s="124">
        <v>18610371022</v>
      </c>
      <c r="F4" s="160"/>
      <c r="G4" s="160"/>
      <c r="H4" s="160"/>
      <c r="I4" s="160"/>
      <c r="J4" s="76" t="s">
        <v>1232</v>
      </c>
      <c r="K4" s="160"/>
      <c r="L4" s="160" t="s">
        <v>2683</v>
      </c>
    </row>
    <row r="5" spans="1:12" ht="22.5" customHeight="1">
      <c r="A5" s="685"/>
      <c r="B5" s="184">
        <v>3</v>
      </c>
      <c r="C5" s="185" t="s">
        <v>2685</v>
      </c>
      <c r="D5" s="146" t="s">
        <v>1402</v>
      </c>
      <c r="E5" s="146">
        <v>18610371022</v>
      </c>
      <c r="G5" s="1">
        <v>300</v>
      </c>
      <c r="H5" s="1">
        <v>300</v>
      </c>
      <c r="I5" s="1">
        <v>250</v>
      </c>
      <c r="J5" s="1">
        <f t="shared" ref="J5" si="0">AVERAGE(H5:I5)</f>
        <v>275</v>
      </c>
      <c r="K5" s="1">
        <v>30</v>
      </c>
      <c r="L5" s="6" t="s">
        <v>1591</v>
      </c>
    </row>
    <row r="6" spans="1:12" ht="22.5" customHeight="1">
      <c r="A6" s="684" t="s">
        <v>2687</v>
      </c>
      <c r="B6" s="184">
        <v>3</v>
      </c>
      <c r="C6" s="186" t="s">
        <v>2688</v>
      </c>
      <c r="D6" s="146" t="s">
        <v>1376</v>
      </c>
      <c r="E6" s="147">
        <v>15201588299</v>
      </c>
      <c r="G6" s="1">
        <v>670</v>
      </c>
      <c r="H6" s="1">
        <v>300</v>
      </c>
      <c r="I6" s="1">
        <v>250</v>
      </c>
      <c r="J6" s="1">
        <f t="shared" ref="J6" si="1">AVERAGE(H6:I6)</f>
        <v>275</v>
      </c>
      <c r="K6" s="1">
        <v>19</v>
      </c>
      <c r="L6" s="6" t="s">
        <v>1599</v>
      </c>
    </row>
    <row r="7" spans="1:12" ht="22.5" customHeight="1">
      <c r="A7" s="685"/>
      <c r="B7" s="184">
        <v>1</v>
      </c>
      <c r="C7" s="186" t="s">
        <v>2681</v>
      </c>
      <c r="D7" s="146" t="s">
        <v>1376</v>
      </c>
      <c r="E7" s="147">
        <v>15201588299</v>
      </c>
      <c r="G7" s="1">
        <v>1650</v>
      </c>
      <c r="H7" s="1">
        <v>600</v>
      </c>
      <c r="I7" s="1">
        <v>600</v>
      </c>
      <c r="J7" s="1">
        <f t="shared" ref="J7" si="2">AVERAGE(H7:I7)</f>
        <v>600</v>
      </c>
      <c r="K7" s="1">
        <v>60</v>
      </c>
      <c r="L7" s="26" t="s">
        <v>1599</v>
      </c>
    </row>
    <row r="8" spans="1:12" ht="22.5" customHeight="1">
      <c r="A8" s="684" t="s">
        <v>2691</v>
      </c>
      <c r="B8" s="184">
        <v>3</v>
      </c>
      <c r="C8" s="185" t="s">
        <v>2692</v>
      </c>
      <c r="D8" s="146" t="s">
        <v>2693</v>
      </c>
      <c r="E8" s="147">
        <v>18811336296</v>
      </c>
      <c r="G8" s="1">
        <v>420</v>
      </c>
      <c r="H8" s="1">
        <v>400</v>
      </c>
      <c r="I8" s="1">
        <v>300</v>
      </c>
      <c r="J8" s="1">
        <f t="shared" ref="J8" si="3">AVERAGE(H8:I8)</f>
        <v>350</v>
      </c>
      <c r="K8" s="1">
        <v>12</v>
      </c>
      <c r="L8" s="6" t="s">
        <v>129</v>
      </c>
    </row>
    <row r="9" spans="1:12" ht="22.5" customHeight="1">
      <c r="A9" s="686"/>
      <c r="B9" s="184">
        <v>3</v>
      </c>
      <c r="C9" s="185" t="s">
        <v>2695</v>
      </c>
      <c r="D9" s="146" t="s">
        <v>2693</v>
      </c>
      <c r="E9" s="147">
        <v>18811336296</v>
      </c>
      <c r="G9" s="1">
        <v>500</v>
      </c>
      <c r="H9" s="1">
        <v>500</v>
      </c>
      <c r="I9" s="1">
        <v>400</v>
      </c>
      <c r="J9" s="1">
        <f t="shared" ref="J9:J14" si="4">AVERAGE(H9:I9)</f>
        <v>450</v>
      </c>
      <c r="K9" s="1">
        <v>60</v>
      </c>
      <c r="L9" s="6" t="s">
        <v>1612</v>
      </c>
    </row>
    <row r="10" spans="1:12" ht="22.5" customHeight="1">
      <c r="A10" s="684" t="s">
        <v>2697</v>
      </c>
      <c r="B10" s="181">
        <v>1</v>
      </c>
      <c r="C10" s="186" t="s">
        <v>2698</v>
      </c>
      <c r="D10" s="146" t="s">
        <v>2699</v>
      </c>
      <c r="E10" s="147">
        <v>18201281736</v>
      </c>
      <c r="G10" s="1">
        <v>530</v>
      </c>
      <c r="H10" s="1">
        <v>300</v>
      </c>
      <c r="I10" s="1">
        <v>250</v>
      </c>
      <c r="J10" s="1">
        <f t="shared" si="4"/>
        <v>275</v>
      </c>
      <c r="K10" s="1">
        <v>19</v>
      </c>
      <c r="L10" s="26" t="s">
        <v>1599</v>
      </c>
    </row>
    <row r="11" spans="1:12" ht="22.5" customHeight="1">
      <c r="A11" s="686"/>
      <c r="B11" s="181">
        <v>3</v>
      </c>
      <c r="C11" s="186" t="s">
        <v>1841</v>
      </c>
      <c r="D11" s="146" t="s">
        <v>2699</v>
      </c>
      <c r="E11" s="147">
        <v>18201281736</v>
      </c>
      <c r="G11" s="1">
        <v>1775</v>
      </c>
      <c r="H11" s="1">
        <v>650</v>
      </c>
      <c r="I11" s="1">
        <v>600</v>
      </c>
      <c r="J11" s="1">
        <f t="shared" si="4"/>
        <v>625</v>
      </c>
      <c r="K11" s="1">
        <v>65</v>
      </c>
      <c r="L11" s="6" t="s">
        <v>1612</v>
      </c>
    </row>
    <row r="12" spans="1:12" ht="22.5" customHeight="1">
      <c r="A12" s="684" t="s">
        <v>2702</v>
      </c>
      <c r="B12" s="181">
        <v>3</v>
      </c>
      <c r="C12" s="186" t="s">
        <v>2703</v>
      </c>
      <c r="D12" s="146" t="s">
        <v>2704</v>
      </c>
      <c r="E12" s="147">
        <v>18811100897</v>
      </c>
      <c r="G12" s="1">
        <v>500</v>
      </c>
      <c r="H12" s="1">
        <v>170</v>
      </c>
      <c r="I12" s="1">
        <v>200</v>
      </c>
      <c r="J12" s="1">
        <f t="shared" si="4"/>
        <v>185</v>
      </c>
      <c r="K12" s="1">
        <v>17</v>
      </c>
      <c r="L12" s="93" t="s">
        <v>1606</v>
      </c>
    </row>
    <row r="13" spans="1:12" ht="22.5" customHeight="1">
      <c r="A13" s="686"/>
      <c r="B13" s="181">
        <v>1</v>
      </c>
      <c r="C13" s="186" t="s">
        <v>2706</v>
      </c>
      <c r="D13" s="146" t="s">
        <v>2704</v>
      </c>
      <c r="E13" s="147">
        <v>18811100897</v>
      </c>
      <c r="G13" s="1">
        <v>1000</v>
      </c>
      <c r="H13" s="1">
        <v>600</v>
      </c>
      <c r="I13" s="1">
        <v>500</v>
      </c>
      <c r="J13" s="1">
        <f t="shared" si="4"/>
        <v>550</v>
      </c>
      <c r="K13" s="1">
        <v>40</v>
      </c>
      <c r="L13" s="26" t="s">
        <v>1599</v>
      </c>
    </row>
    <row r="14" spans="1:12" ht="22.5" customHeight="1">
      <c r="A14" s="185" t="s">
        <v>2708</v>
      </c>
      <c r="B14" s="181">
        <v>3</v>
      </c>
      <c r="C14" s="186" t="s">
        <v>2709</v>
      </c>
      <c r="D14" s="146" t="s">
        <v>2710</v>
      </c>
      <c r="E14" s="147">
        <v>18710269077</v>
      </c>
      <c r="F14" s="187"/>
      <c r="G14" s="187">
        <v>500</v>
      </c>
      <c r="H14" s="187">
        <v>300</v>
      </c>
      <c r="I14" s="187">
        <v>300</v>
      </c>
      <c r="J14" s="1">
        <f t="shared" si="4"/>
        <v>300</v>
      </c>
      <c r="K14" s="187">
        <v>16</v>
      </c>
      <c r="L14" s="187" t="s">
        <v>1606</v>
      </c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 s="647" t="s">
        <v>3063</v>
      </c>
      <c r="C16" s="127" t="s">
        <v>3064</v>
      </c>
      <c r="D16" s="641">
        <v>12</v>
      </c>
      <c r="E16" s="641"/>
      <c r="F16"/>
      <c r="G16"/>
      <c r="H16"/>
      <c r="I16"/>
      <c r="J16"/>
      <c r="K16"/>
      <c r="L16"/>
    </row>
    <row r="17" spans="1:12" ht="22.5" customHeight="1">
      <c r="A17"/>
      <c r="B17" s="647"/>
      <c r="C17" s="127" t="s">
        <v>3065</v>
      </c>
      <c r="D17" s="641">
        <v>10</v>
      </c>
      <c r="E17" s="641"/>
      <c r="F17"/>
      <c r="G17"/>
      <c r="H17"/>
      <c r="I17"/>
      <c r="J17"/>
      <c r="K17"/>
      <c r="L17"/>
    </row>
    <row r="18" spans="1:12" ht="22.5" customHeight="1">
      <c r="A18"/>
      <c r="B18" s="647"/>
      <c r="C18" s="127" t="s">
        <v>3066</v>
      </c>
      <c r="D18" s="641">
        <v>2</v>
      </c>
      <c r="E18" s="641"/>
      <c r="F18"/>
      <c r="G18"/>
      <c r="H18"/>
      <c r="I18"/>
      <c r="J18"/>
      <c r="K18"/>
      <c r="L18"/>
    </row>
    <row r="19" spans="1:12" ht="22.5" customHeight="1">
      <c r="A19"/>
      <c r="B19" s="647"/>
      <c r="C19" s="127" t="s">
        <v>3067</v>
      </c>
      <c r="D19" s="650">
        <f>D17/D16</f>
        <v>0.83333333333333337</v>
      </c>
      <c r="E19" s="650"/>
      <c r="F19"/>
      <c r="G19"/>
      <c r="H19"/>
      <c r="I19"/>
      <c r="J19"/>
      <c r="K19"/>
      <c r="L19"/>
    </row>
    <row r="20" spans="1:12" ht="22.5" customHeight="1">
      <c r="A20"/>
      <c r="B20" s="647"/>
      <c r="C20" s="127" t="s">
        <v>3068</v>
      </c>
      <c r="D20" s="656">
        <f>SUM(J5:J14)</f>
        <v>3885</v>
      </c>
      <c r="E20" s="641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</sheetData>
  <mergeCells count="12">
    <mergeCell ref="A1:L1"/>
    <mergeCell ref="D16:E16"/>
    <mergeCell ref="D17:E17"/>
    <mergeCell ref="D18:E18"/>
    <mergeCell ref="D19:E19"/>
    <mergeCell ref="D20:E20"/>
    <mergeCell ref="A4:A5"/>
    <mergeCell ref="A6:A7"/>
    <mergeCell ref="A8:A9"/>
    <mergeCell ref="A10:A11"/>
    <mergeCell ref="A12:A13"/>
    <mergeCell ref="B16:B20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61"/>
  <sheetViews>
    <sheetView workbookViewId="0">
      <selection activeCell="L3" sqref="J3:J5 L3:L5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625" style="1" customWidth="1"/>
    <col min="9" max="9" width="10.375" style="1" customWidth="1"/>
    <col min="10" max="10" width="12.875" style="1" customWidth="1"/>
    <col min="11" max="11" width="8.875" style="3" customWidth="1"/>
    <col min="12" max="12" width="43.625" style="4" customWidth="1"/>
  </cols>
  <sheetData>
    <row r="1" spans="1:12" ht="33.6" customHeight="1">
      <c r="A1" s="648" t="s">
        <v>3117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1583</v>
      </c>
      <c r="G2" s="134" t="s">
        <v>10</v>
      </c>
      <c r="H2" s="134" t="s">
        <v>1584</v>
      </c>
      <c r="I2" s="134" t="s">
        <v>3060</v>
      </c>
      <c r="J2" s="134" t="s">
        <v>3061</v>
      </c>
      <c r="K2" s="142" t="s">
        <v>3062</v>
      </c>
      <c r="L2" s="142" t="s">
        <v>13</v>
      </c>
    </row>
    <row r="3" spans="1:12" ht="22.5" customHeight="1">
      <c r="A3" s="642" t="s">
        <v>1412</v>
      </c>
      <c r="B3" s="122">
        <v>3</v>
      </c>
      <c r="C3" s="122" t="s">
        <v>2713</v>
      </c>
      <c r="D3" s="122" t="s">
        <v>1414</v>
      </c>
      <c r="E3" s="123" t="s">
        <v>1415</v>
      </c>
      <c r="F3" s="52"/>
      <c r="G3" s="52">
        <v>784</v>
      </c>
      <c r="H3" s="52">
        <v>400</v>
      </c>
      <c r="I3" s="52">
        <v>400</v>
      </c>
      <c r="J3" s="52">
        <f>AVERAGE(H3:I3)</f>
        <v>400</v>
      </c>
      <c r="K3" s="52">
        <v>28</v>
      </c>
      <c r="L3" s="57" t="s">
        <v>1596</v>
      </c>
    </row>
    <row r="4" spans="1:12" ht="22.5" customHeight="1">
      <c r="A4" s="642"/>
      <c r="B4" s="124">
        <v>3</v>
      </c>
      <c r="C4" s="125" t="s">
        <v>2715</v>
      </c>
      <c r="D4" s="122" t="s">
        <v>1414</v>
      </c>
      <c r="E4" s="123" t="s">
        <v>1415</v>
      </c>
      <c r="F4" s="52"/>
      <c r="G4" s="52">
        <v>480</v>
      </c>
      <c r="H4" s="52">
        <v>300</v>
      </c>
      <c r="I4" s="52">
        <v>250</v>
      </c>
      <c r="J4" s="52">
        <f t="shared" ref="J4:J5" si="0">AVERAGE(H4:I4)</f>
        <v>275</v>
      </c>
      <c r="K4" s="52">
        <v>40</v>
      </c>
      <c r="L4" s="57" t="s">
        <v>1612</v>
      </c>
    </row>
    <row r="5" spans="1:12" ht="22.5" customHeight="1">
      <c r="A5" s="642"/>
      <c r="B5" s="122">
        <v>3</v>
      </c>
      <c r="C5" s="125" t="s">
        <v>2717</v>
      </c>
      <c r="D5" s="122" t="s">
        <v>1414</v>
      </c>
      <c r="E5" s="123" t="s">
        <v>1415</v>
      </c>
      <c r="F5" s="179"/>
      <c r="G5" s="52">
        <v>610</v>
      </c>
      <c r="H5" s="52">
        <v>300</v>
      </c>
      <c r="I5" s="52">
        <v>300</v>
      </c>
      <c r="J5" s="52">
        <f t="shared" si="0"/>
        <v>300</v>
      </c>
      <c r="K5" s="52">
        <v>30</v>
      </c>
      <c r="L5" s="57" t="s">
        <v>1644</v>
      </c>
    </row>
    <row r="6" spans="1:12" ht="22.5" customHeight="1">
      <c r="A6"/>
      <c r="B6"/>
      <c r="C6"/>
      <c r="D6"/>
      <c r="E6"/>
      <c r="F6"/>
      <c r="G6"/>
      <c r="H6"/>
      <c r="I6"/>
      <c r="J6"/>
      <c r="K6"/>
      <c r="L6"/>
    </row>
    <row r="7" spans="1:12" ht="22.5" customHeight="1">
      <c r="A7"/>
      <c r="B7" s="647" t="s">
        <v>3063</v>
      </c>
      <c r="C7" s="127" t="s">
        <v>3064</v>
      </c>
      <c r="D7" s="641">
        <v>3</v>
      </c>
      <c r="E7" s="641"/>
      <c r="F7"/>
      <c r="G7"/>
      <c r="H7"/>
      <c r="I7"/>
      <c r="J7"/>
      <c r="K7"/>
      <c r="L7"/>
    </row>
    <row r="8" spans="1:12" ht="22.5" customHeight="1">
      <c r="A8"/>
      <c r="B8" s="647"/>
      <c r="C8" s="127" t="s">
        <v>3065</v>
      </c>
      <c r="D8" s="641">
        <v>3</v>
      </c>
      <c r="E8" s="641"/>
      <c r="F8"/>
      <c r="G8"/>
      <c r="H8"/>
      <c r="I8"/>
      <c r="J8"/>
      <c r="K8"/>
      <c r="L8"/>
    </row>
    <row r="9" spans="1:12" ht="22.5" customHeight="1">
      <c r="A9"/>
      <c r="B9" s="647"/>
      <c r="C9" s="127" t="s">
        <v>3066</v>
      </c>
      <c r="D9" s="641">
        <v>0</v>
      </c>
      <c r="E9" s="641"/>
      <c r="F9"/>
      <c r="G9"/>
      <c r="H9"/>
      <c r="I9"/>
      <c r="J9"/>
      <c r="K9"/>
      <c r="L9"/>
    </row>
    <row r="10" spans="1:12" ht="22.5" customHeight="1">
      <c r="A10"/>
      <c r="B10" s="647"/>
      <c r="C10" s="127" t="s">
        <v>3067</v>
      </c>
      <c r="D10" s="650">
        <v>1</v>
      </c>
      <c r="E10" s="650"/>
      <c r="F10"/>
      <c r="G10"/>
      <c r="H10"/>
      <c r="I10"/>
      <c r="J10"/>
      <c r="K10"/>
      <c r="L10"/>
    </row>
    <row r="11" spans="1:12" ht="22.5" customHeight="1">
      <c r="A11"/>
      <c r="B11" s="647"/>
      <c r="C11" s="127" t="s">
        <v>3068</v>
      </c>
      <c r="D11" s="656">
        <f>SUM(J3:J5)</f>
        <v>975</v>
      </c>
      <c r="E11" s="641"/>
      <c r="F11"/>
      <c r="G11"/>
      <c r="H11"/>
      <c r="I11"/>
      <c r="J11"/>
      <c r="K11"/>
      <c r="L11"/>
    </row>
    <row r="12" spans="1:12" ht="22.5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5" customHeight="1">
      <c r="A361"/>
      <c r="B361"/>
      <c r="C361"/>
      <c r="D361"/>
      <c r="E361"/>
      <c r="F361"/>
      <c r="G361"/>
      <c r="H361"/>
      <c r="I361"/>
      <c r="J361"/>
      <c r="K361"/>
      <c r="L361"/>
    </row>
  </sheetData>
  <mergeCells count="8">
    <mergeCell ref="D11:E11"/>
    <mergeCell ref="A3:A5"/>
    <mergeCell ref="B7:B11"/>
    <mergeCell ref="A1:L1"/>
    <mergeCell ref="D7:E7"/>
    <mergeCell ref="D8:E8"/>
    <mergeCell ref="D9:E9"/>
    <mergeCell ref="D10:E10"/>
  </mergeCells>
  <phoneticPr fontId="39" type="noConversion"/>
  <pageMargins left="0.69930555555555596" right="0.69930555555555596" top="0.75" bottom="0.75" header="0.3" footer="0.3"/>
  <pageSetup paperSize="9" scale="82"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414"/>
  <sheetViews>
    <sheetView workbookViewId="0">
      <selection activeCell="L3" sqref="J3:J7 L3:L7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875" style="1" customWidth="1"/>
    <col min="9" max="9" width="11.125" style="1" customWidth="1"/>
    <col min="10" max="10" width="14.5" style="1" customWidth="1"/>
    <col min="11" max="11" width="9.125" style="3" customWidth="1"/>
    <col min="12" max="12" width="42.125" style="4" customWidth="1"/>
  </cols>
  <sheetData>
    <row r="1" spans="1:12" ht="33.6" customHeight="1">
      <c r="A1" s="648" t="s">
        <v>3118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71" t="s">
        <v>3</v>
      </c>
      <c r="B2" s="171" t="s">
        <v>4</v>
      </c>
      <c r="C2" s="172" t="s">
        <v>5</v>
      </c>
      <c r="D2" s="171" t="s">
        <v>6</v>
      </c>
      <c r="E2" s="171" t="s">
        <v>7</v>
      </c>
      <c r="F2" s="173" t="s">
        <v>1583</v>
      </c>
      <c r="G2" s="25" t="s">
        <v>10</v>
      </c>
      <c r="H2" s="25" t="s">
        <v>1584</v>
      </c>
      <c r="I2" s="25" t="s">
        <v>3060</v>
      </c>
      <c r="J2" s="25" t="s">
        <v>3061</v>
      </c>
      <c r="K2" s="25" t="s">
        <v>3062</v>
      </c>
      <c r="L2" s="25" t="s">
        <v>13</v>
      </c>
    </row>
    <row r="3" spans="1:12" ht="22.5" customHeight="1">
      <c r="A3" s="651" t="s">
        <v>2720</v>
      </c>
      <c r="B3" s="122">
        <v>4</v>
      </c>
      <c r="C3" s="174" t="s">
        <v>2721</v>
      </c>
      <c r="D3" s="122" t="s">
        <v>2722</v>
      </c>
      <c r="E3" s="123" t="s">
        <v>2723</v>
      </c>
      <c r="F3" s="175"/>
      <c r="G3" s="176">
        <v>300</v>
      </c>
      <c r="H3" s="176">
        <v>300</v>
      </c>
      <c r="I3" s="176">
        <v>250</v>
      </c>
      <c r="J3" s="176">
        <f>AVERAGE(H3:I3)</f>
        <v>275</v>
      </c>
      <c r="K3" s="176">
        <v>52</v>
      </c>
      <c r="L3" s="178" t="s">
        <v>129</v>
      </c>
    </row>
    <row r="4" spans="1:12" ht="22.5" customHeight="1">
      <c r="A4" s="653"/>
      <c r="B4" s="124">
        <v>3</v>
      </c>
      <c r="C4" s="125" t="s">
        <v>2726</v>
      </c>
      <c r="D4" s="125" t="s">
        <v>2722</v>
      </c>
      <c r="E4" s="123" t="s">
        <v>2723</v>
      </c>
      <c r="F4" s="175"/>
      <c r="G4" s="176">
        <v>1020</v>
      </c>
      <c r="H4" s="176">
        <v>600</v>
      </c>
      <c r="I4" s="176">
        <v>550</v>
      </c>
      <c r="J4" s="176">
        <f t="shared" ref="J4:J7" si="0">AVERAGE(H4:I4)</f>
        <v>575</v>
      </c>
      <c r="K4" s="176">
        <v>158</v>
      </c>
      <c r="L4" s="178" t="s">
        <v>1606</v>
      </c>
    </row>
    <row r="5" spans="1:12" ht="22.5" customHeight="1">
      <c r="A5" s="651" t="s">
        <v>2728</v>
      </c>
      <c r="B5" s="122">
        <v>3</v>
      </c>
      <c r="C5" s="125" t="s">
        <v>2729</v>
      </c>
      <c r="D5" s="89" t="s">
        <v>2730</v>
      </c>
      <c r="E5" s="123" t="s">
        <v>2731</v>
      </c>
      <c r="F5" s="176"/>
      <c r="G5" s="176">
        <v>900</v>
      </c>
      <c r="H5" s="176">
        <v>500</v>
      </c>
      <c r="I5" s="176">
        <v>450</v>
      </c>
      <c r="J5" s="176">
        <f t="shared" si="0"/>
        <v>475</v>
      </c>
      <c r="K5" s="176">
        <v>160</v>
      </c>
      <c r="L5" s="178" t="s">
        <v>1599</v>
      </c>
    </row>
    <row r="6" spans="1:12" ht="22.5" customHeight="1">
      <c r="A6" s="653"/>
      <c r="B6" s="122">
        <v>3</v>
      </c>
      <c r="C6" s="125" t="s">
        <v>2733</v>
      </c>
      <c r="D6" s="89" t="s">
        <v>2730</v>
      </c>
      <c r="E6" s="123" t="s">
        <v>2731</v>
      </c>
      <c r="F6" s="177"/>
      <c r="G6" s="177">
        <v>2300</v>
      </c>
      <c r="H6" s="177">
        <v>500</v>
      </c>
      <c r="I6" s="176">
        <v>600</v>
      </c>
      <c r="J6" s="176">
        <f t="shared" si="0"/>
        <v>550</v>
      </c>
      <c r="K6" s="176">
        <v>160</v>
      </c>
      <c r="L6" s="178" t="s">
        <v>1591</v>
      </c>
    </row>
    <row r="7" spans="1:12" ht="22.5" customHeight="1">
      <c r="A7" s="122" t="s">
        <v>2735</v>
      </c>
      <c r="B7" s="122">
        <v>3</v>
      </c>
      <c r="C7" s="122" t="s">
        <v>2736</v>
      </c>
      <c r="D7" s="125" t="s">
        <v>2737</v>
      </c>
      <c r="E7" s="123" t="s">
        <v>2738</v>
      </c>
      <c r="F7" s="177"/>
      <c r="G7" s="177">
        <v>1610</v>
      </c>
      <c r="H7" s="177">
        <v>400</v>
      </c>
      <c r="I7" s="176">
        <v>400</v>
      </c>
      <c r="J7" s="176">
        <f t="shared" si="0"/>
        <v>400</v>
      </c>
      <c r="K7" s="176">
        <v>160</v>
      </c>
      <c r="L7" s="178" t="s">
        <v>2740</v>
      </c>
    </row>
    <row r="8" spans="1:12" ht="22.5" customHeight="1">
      <c r="A8"/>
      <c r="B8"/>
      <c r="C8"/>
      <c r="D8"/>
      <c r="E8"/>
      <c r="F8"/>
      <c r="G8"/>
      <c r="H8"/>
      <c r="I8"/>
      <c r="J8"/>
      <c r="K8"/>
      <c r="L8"/>
    </row>
    <row r="9" spans="1:12" ht="22.5" customHeight="1">
      <c r="A9"/>
      <c r="B9" s="647" t="s">
        <v>3063</v>
      </c>
      <c r="C9" s="127" t="s">
        <v>3064</v>
      </c>
      <c r="D9" s="641">
        <v>5</v>
      </c>
      <c r="E9" s="641"/>
      <c r="F9"/>
      <c r="G9"/>
      <c r="H9"/>
      <c r="I9"/>
      <c r="J9"/>
      <c r="K9"/>
      <c r="L9"/>
    </row>
    <row r="10" spans="1:12" ht="22.5" customHeight="1">
      <c r="A10"/>
      <c r="B10" s="647"/>
      <c r="C10" s="127" t="s">
        <v>3065</v>
      </c>
      <c r="D10" s="641">
        <v>5</v>
      </c>
      <c r="E10" s="641"/>
      <c r="F10"/>
      <c r="G10"/>
      <c r="H10"/>
      <c r="I10"/>
      <c r="J10"/>
      <c r="K10"/>
      <c r="L10"/>
    </row>
    <row r="11" spans="1:12" ht="22.5" customHeight="1">
      <c r="A11"/>
      <c r="B11" s="647"/>
      <c r="C11" s="127" t="s">
        <v>3066</v>
      </c>
      <c r="D11" s="641">
        <v>0</v>
      </c>
      <c r="E11" s="641"/>
      <c r="F11"/>
      <c r="G11"/>
      <c r="H11"/>
      <c r="I11"/>
      <c r="J11"/>
      <c r="K11"/>
      <c r="L11"/>
    </row>
    <row r="12" spans="1:12" ht="22.5" customHeight="1">
      <c r="A12"/>
      <c r="B12" s="647"/>
      <c r="C12" s="127" t="s">
        <v>3067</v>
      </c>
      <c r="D12" s="650">
        <v>1</v>
      </c>
      <c r="E12" s="650"/>
      <c r="F12"/>
      <c r="G12"/>
      <c r="H12"/>
      <c r="I12"/>
      <c r="J12"/>
      <c r="K12"/>
      <c r="L12"/>
    </row>
    <row r="13" spans="1:12" ht="22.5" customHeight="1">
      <c r="A13"/>
      <c r="B13" s="647"/>
      <c r="C13" s="127" t="s">
        <v>3068</v>
      </c>
      <c r="D13" s="656">
        <f>SUM(J3:J7)</f>
        <v>2275</v>
      </c>
      <c r="E13" s="641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5" customHeight="1">
      <c r="A414"/>
      <c r="B414"/>
      <c r="C414"/>
      <c r="D414"/>
      <c r="E414"/>
      <c r="F414"/>
      <c r="G414"/>
      <c r="H414"/>
      <c r="I414"/>
      <c r="J414"/>
      <c r="K414"/>
      <c r="L414"/>
    </row>
  </sheetData>
  <mergeCells count="9">
    <mergeCell ref="D13:E13"/>
    <mergeCell ref="A3:A4"/>
    <mergeCell ref="A5:A6"/>
    <mergeCell ref="B9:B13"/>
    <mergeCell ref="A1:L1"/>
    <mergeCell ref="D9:E9"/>
    <mergeCell ref="D10:E10"/>
    <mergeCell ref="D11:E11"/>
    <mergeCell ref="D12:E12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4"/>
  <sheetViews>
    <sheetView workbookViewId="0">
      <selection activeCell="I17" sqref="I17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" style="1" customWidth="1"/>
    <col min="10" max="10" width="12.625" style="1" customWidth="1"/>
    <col min="11" max="11" width="7.625" style="3" customWidth="1"/>
    <col min="12" max="12" width="42.125" style="4" customWidth="1"/>
  </cols>
  <sheetData>
    <row r="1" spans="1:12" ht="33.6" customHeight="1">
      <c r="A1" s="648" t="s">
        <v>3119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3060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537" t="s">
        <v>2742</v>
      </c>
      <c r="B3" s="122">
        <v>1</v>
      </c>
      <c r="C3" s="122" t="s">
        <v>2743</v>
      </c>
      <c r="D3" s="122" t="s">
        <v>2744</v>
      </c>
      <c r="E3" s="123" t="s">
        <v>2745</v>
      </c>
      <c r="G3" s="1">
        <v>800</v>
      </c>
      <c r="H3" s="1">
        <v>400</v>
      </c>
      <c r="I3" s="1">
        <v>400</v>
      </c>
      <c r="J3" s="1">
        <f>AVERAGE(H3:I3)</f>
        <v>400</v>
      </c>
      <c r="K3" s="1">
        <v>19</v>
      </c>
      <c r="L3" s="10" t="s">
        <v>129</v>
      </c>
    </row>
    <row r="4" spans="1:12" ht="22.5" customHeight="1">
      <c r="A4" s="539"/>
      <c r="B4" s="124">
        <v>3</v>
      </c>
      <c r="C4" s="125" t="s">
        <v>3120</v>
      </c>
      <c r="D4" s="125" t="s">
        <v>2748</v>
      </c>
      <c r="E4" s="123" t="s">
        <v>2749</v>
      </c>
      <c r="G4" s="1">
        <v>600</v>
      </c>
      <c r="H4" s="1">
        <v>300</v>
      </c>
      <c r="I4" s="1">
        <v>200</v>
      </c>
      <c r="J4" s="1">
        <f>AVERAGE(H4:I4)</f>
        <v>250</v>
      </c>
      <c r="K4" s="1">
        <v>19</v>
      </c>
      <c r="L4" s="10" t="s">
        <v>1599</v>
      </c>
    </row>
    <row r="5" spans="1:12" ht="22.5" customHeight="1">
      <c r="A5"/>
      <c r="B5"/>
      <c r="C5"/>
      <c r="D5"/>
      <c r="E5"/>
      <c r="F5"/>
      <c r="G5"/>
      <c r="H5"/>
      <c r="I5"/>
      <c r="J5"/>
      <c r="K5"/>
      <c r="L5"/>
    </row>
    <row r="6" spans="1:12" ht="22.5" customHeight="1">
      <c r="A6"/>
      <c r="B6" s="647" t="s">
        <v>3063</v>
      </c>
      <c r="C6" s="127" t="s">
        <v>3064</v>
      </c>
      <c r="D6" s="641">
        <v>2</v>
      </c>
      <c r="E6" s="641"/>
      <c r="F6"/>
      <c r="G6"/>
      <c r="H6"/>
      <c r="I6"/>
      <c r="J6"/>
      <c r="K6"/>
      <c r="L6"/>
    </row>
    <row r="7" spans="1:12" ht="22.5" customHeight="1">
      <c r="A7"/>
      <c r="B7" s="647"/>
      <c r="C7" s="127" t="s">
        <v>3065</v>
      </c>
      <c r="D7" s="641">
        <v>2</v>
      </c>
      <c r="E7" s="641"/>
      <c r="F7"/>
      <c r="G7"/>
      <c r="H7"/>
      <c r="I7"/>
      <c r="J7"/>
      <c r="K7"/>
      <c r="L7"/>
    </row>
    <row r="8" spans="1:12" ht="22.5" customHeight="1">
      <c r="A8"/>
      <c r="B8" s="647"/>
      <c r="C8" s="127" t="s">
        <v>3066</v>
      </c>
      <c r="D8" s="641">
        <v>0</v>
      </c>
      <c r="E8" s="641"/>
      <c r="F8"/>
      <c r="G8"/>
      <c r="H8"/>
      <c r="I8"/>
      <c r="J8"/>
      <c r="K8"/>
      <c r="L8"/>
    </row>
    <row r="9" spans="1:12" ht="22.5" customHeight="1">
      <c r="A9"/>
      <c r="B9" s="647"/>
      <c r="C9" s="127" t="s">
        <v>3067</v>
      </c>
      <c r="D9" s="650">
        <v>1</v>
      </c>
      <c r="E9" s="650"/>
      <c r="F9"/>
      <c r="G9"/>
      <c r="H9"/>
      <c r="I9"/>
      <c r="J9"/>
      <c r="K9"/>
      <c r="L9"/>
    </row>
    <row r="10" spans="1:12" ht="22.5" customHeight="1">
      <c r="A10"/>
      <c r="B10" s="647"/>
      <c r="C10" s="127" t="s">
        <v>3068</v>
      </c>
      <c r="D10" s="656">
        <f>SUM(J3:J4)</f>
        <v>650</v>
      </c>
      <c r="E10" s="641"/>
      <c r="F10"/>
      <c r="G10"/>
      <c r="H10"/>
      <c r="I10"/>
      <c r="J10"/>
      <c r="K10"/>
      <c r="L10"/>
    </row>
    <row r="11" spans="1:12" ht="22.5" customHeight="1">
      <c r="A11"/>
      <c r="B11"/>
      <c r="C11"/>
      <c r="D11"/>
      <c r="E11"/>
      <c r="F11"/>
      <c r="G11"/>
      <c r="H11"/>
      <c r="I11"/>
      <c r="J11"/>
      <c r="K11"/>
      <c r="L11"/>
    </row>
    <row r="12" spans="1:12" ht="22.5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</sheetData>
  <mergeCells count="8">
    <mergeCell ref="D10:E10"/>
    <mergeCell ref="A3:A4"/>
    <mergeCell ref="B6:B10"/>
    <mergeCell ref="A1:L1"/>
    <mergeCell ref="D6:E6"/>
    <mergeCell ref="D7:E7"/>
    <mergeCell ref="D8:E8"/>
    <mergeCell ref="D9:E9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2"/>
  <sheetViews>
    <sheetView workbookViewId="0">
      <selection activeCell="L3" sqref="J3:J9 L3:L9"/>
    </sheetView>
  </sheetViews>
  <sheetFormatPr defaultColWidth="9" defaultRowHeight="13.5"/>
  <cols>
    <col min="1" max="1" width="14.125" style="1" customWidth="1"/>
    <col min="2" max="2" width="5.125" style="1" customWidth="1"/>
    <col min="3" max="3" width="35.87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3" style="1" customWidth="1"/>
    <col min="11" max="11" width="9.375" style="3" customWidth="1"/>
    <col min="12" max="12" width="42.125" style="4" customWidth="1"/>
  </cols>
  <sheetData>
    <row r="1" spans="1:12" ht="33.6" customHeight="1">
      <c r="A1" s="648" t="s">
        <v>3121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1583</v>
      </c>
      <c r="G2" s="134" t="s">
        <v>10</v>
      </c>
      <c r="H2" s="134" t="s">
        <v>1584</v>
      </c>
      <c r="I2" s="134" t="s">
        <v>3060</v>
      </c>
      <c r="J2" s="134" t="s">
        <v>3061</v>
      </c>
      <c r="K2" s="142" t="s">
        <v>3062</v>
      </c>
      <c r="L2" s="142" t="s">
        <v>13</v>
      </c>
    </row>
    <row r="3" spans="1:12" ht="22.5" customHeight="1">
      <c r="A3" s="676" t="s">
        <v>2752</v>
      </c>
      <c r="B3" s="135">
        <v>3</v>
      </c>
      <c r="C3" s="135" t="s">
        <v>2753</v>
      </c>
      <c r="D3" s="135" t="s">
        <v>2754</v>
      </c>
      <c r="E3" s="135">
        <v>18792862250</v>
      </c>
      <c r="F3" s="136"/>
      <c r="G3" s="136">
        <v>1200</v>
      </c>
      <c r="H3" s="136">
        <v>600</v>
      </c>
      <c r="I3" s="136">
        <v>500</v>
      </c>
      <c r="J3" s="136">
        <f>AVERAGE(H3:I3)</f>
        <v>550</v>
      </c>
      <c r="K3" s="136">
        <v>19</v>
      </c>
      <c r="L3" s="143" t="s">
        <v>1606</v>
      </c>
    </row>
    <row r="4" spans="1:12" ht="22.5" customHeight="1">
      <c r="A4" s="676"/>
      <c r="B4" s="135">
        <v>2</v>
      </c>
      <c r="C4" s="135" t="s">
        <v>2756</v>
      </c>
      <c r="D4" s="135" t="s">
        <v>2754</v>
      </c>
      <c r="E4" s="135">
        <v>18792862250</v>
      </c>
      <c r="F4" s="136"/>
      <c r="G4" s="136">
        <v>200</v>
      </c>
      <c r="H4" s="136">
        <v>200</v>
      </c>
      <c r="I4" s="136">
        <v>200</v>
      </c>
      <c r="J4" s="136">
        <f t="shared" ref="J4:J9" si="0">AVERAGE(H4:I4)</f>
        <v>200</v>
      </c>
      <c r="K4" s="136">
        <v>19</v>
      </c>
      <c r="L4" s="136" t="s">
        <v>1599</v>
      </c>
    </row>
    <row r="5" spans="1:12" ht="22.5" customHeight="1">
      <c r="A5" s="676" t="s">
        <v>2758</v>
      </c>
      <c r="B5" s="135">
        <v>2</v>
      </c>
      <c r="C5" s="135" t="s">
        <v>2759</v>
      </c>
      <c r="D5" s="135" t="s">
        <v>1446</v>
      </c>
      <c r="E5" s="135">
        <v>18539992576</v>
      </c>
      <c r="F5" s="136"/>
      <c r="G5" s="136">
        <v>300</v>
      </c>
      <c r="H5" s="136">
        <v>300</v>
      </c>
      <c r="I5" s="136">
        <v>250</v>
      </c>
      <c r="J5" s="136">
        <f t="shared" si="0"/>
        <v>275</v>
      </c>
      <c r="K5" s="136">
        <v>24</v>
      </c>
      <c r="L5" s="136" t="s">
        <v>1599</v>
      </c>
    </row>
    <row r="6" spans="1:12" ht="22.5" customHeight="1">
      <c r="A6" s="676"/>
      <c r="B6" s="135">
        <v>4</v>
      </c>
      <c r="C6" s="135" t="s">
        <v>2761</v>
      </c>
      <c r="D6" s="135" t="s">
        <v>1446</v>
      </c>
      <c r="E6" s="135">
        <v>18539992576</v>
      </c>
      <c r="F6" s="136"/>
      <c r="G6" s="136">
        <v>300</v>
      </c>
      <c r="H6" s="170">
        <v>250</v>
      </c>
      <c r="I6" s="170">
        <v>250</v>
      </c>
      <c r="J6" s="136">
        <f t="shared" si="0"/>
        <v>250</v>
      </c>
      <c r="K6" s="136">
        <v>24</v>
      </c>
      <c r="L6" s="136" t="s">
        <v>1644</v>
      </c>
    </row>
    <row r="7" spans="1:12" ht="22.5" customHeight="1">
      <c r="A7" s="135" t="s">
        <v>2763</v>
      </c>
      <c r="B7" s="135">
        <v>2</v>
      </c>
      <c r="C7" s="135" t="s">
        <v>2759</v>
      </c>
      <c r="D7" s="135" t="s">
        <v>2764</v>
      </c>
      <c r="E7" s="135">
        <v>18813141193</v>
      </c>
      <c r="F7" s="136"/>
      <c r="G7" s="136">
        <v>600</v>
      </c>
      <c r="H7" s="136">
        <v>400</v>
      </c>
      <c r="I7" s="136">
        <v>300</v>
      </c>
      <c r="J7" s="136">
        <f t="shared" si="0"/>
        <v>350</v>
      </c>
      <c r="K7" s="136">
        <v>28</v>
      </c>
      <c r="L7" s="136" t="s">
        <v>1599</v>
      </c>
    </row>
    <row r="8" spans="1:12" ht="22.5" customHeight="1">
      <c r="A8" s="135" t="s">
        <v>2766</v>
      </c>
      <c r="B8" s="135">
        <v>3</v>
      </c>
      <c r="C8" s="135" t="s">
        <v>2767</v>
      </c>
      <c r="D8" s="135" t="s">
        <v>1460</v>
      </c>
      <c r="E8" s="135">
        <v>18811473453</v>
      </c>
      <c r="F8" s="136"/>
      <c r="G8" s="136">
        <v>500</v>
      </c>
      <c r="H8" s="136">
        <v>500</v>
      </c>
      <c r="I8" s="136">
        <v>250</v>
      </c>
      <c r="J8" s="136">
        <f t="shared" si="0"/>
        <v>375</v>
      </c>
      <c r="K8" s="136">
        <v>17</v>
      </c>
      <c r="L8" s="136" t="s">
        <v>1591</v>
      </c>
    </row>
    <row r="9" spans="1:12" ht="22.5" customHeight="1">
      <c r="A9" s="135" t="s">
        <v>2769</v>
      </c>
      <c r="B9" s="135">
        <v>3</v>
      </c>
      <c r="C9" s="135" t="s">
        <v>2770</v>
      </c>
      <c r="D9" s="135" t="s">
        <v>2771</v>
      </c>
      <c r="E9" s="135">
        <v>18811473400</v>
      </c>
      <c r="F9" s="136"/>
      <c r="G9" s="136">
        <v>500</v>
      </c>
      <c r="H9" s="136">
        <v>300</v>
      </c>
      <c r="I9" s="136">
        <v>250</v>
      </c>
      <c r="J9" s="136">
        <f t="shared" si="0"/>
        <v>275</v>
      </c>
      <c r="K9" s="136">
        <v>19</v>
      </c>
      <c r="L9" s="136" t="s">
        <v>1591</v>
      </c>
    </row>
    <row r="10" spans="1:12" ht="22.5" customHeight="1">
      <c r="A10"/>
      <c r="B10"/>
      <c r="C10"/>
      <c r="D10"/>
      <c r="E10"/>
      <c r="F10"/>
      <c r="G10"/>
      <c r="H10"/>
      <c r="I10"/>
      <c r="J10"/>
      <c r="K10"/>
      <c r="L10"/>
    </row>
    <row r="11" spans="1:12" ht="22.5" customHeight="1">
      <c r="A11"/>
      <c r="B11" s="647" t="s">
        <v>3063</v>
      </c>
      <c r="C11" s="127" t="s">
        <v>3064</v>
      </c>
      <c r="D11" s="641">
        <v>7</v>
      </c>
      <c r="E11" s="641"/>
      <c r="F11"/>
      <c r="G11"/>
      <c r="H11"/>
      <c r="I11"/>
      <c r="J11"/>
      <c r="K11"/>
      <c r="L11"/>
    </row>
    <row r="12" spans="1:12" ht="22.5" customHeight="1">
      <c r="A12"/>
      <c r="B12" s="647"/>
      <c r="C12" s="127" t="s">
        <v>3065</v>
      </c>
      <c r="D12" s="641">
        <v>7</v>
      </c>
      <c r="E12" s="641"/>
      <c r="F12"/>
      <c r="G12"/>
      <c r="H12"/>
      <c r="I12"/>
      <c r="J12"/>
      <c r="K12"/>
      <c r="L12"/>
    </row>
    <row r="13" spans="1:12" ht="22.5" customHeight="1">
      <c r="A13"/>
      <c r="B13" s="647"/>
      <c r="C13" s="127" t="s">
        <v>3066</v>
      </c>
      <c r="D13" s="641">
        <v>0</v>
      </c>
      <c r="E13" s="641"/>
      <c r="F13"/>
      <c r="G13"/>
      <c r="H13"/>
      <c r="I13"/>
      <c r="J13"/>
      <c r="K13"/>
      <c r="L13"/>
    </row>
    <row r="14" spans="1:12" ht="22.5" customHeight="1">
      <c r="A14"/>
      <c r="B14" s="647"/>
      <c r="C14" s="127" t="s">
        <v>3067</v>
      </c>
      <c r="D14" s="650">
        <v>1</v>
      </c>
      <c r="E14" s="650"/>
      <c r="F14"/>
      <c r="G14"/>
      <c r="H14"/>
      <c r="I14"/>
      <c r="J14"/>
      <c r="K14"/>
      <c r="L14"/>
    </row>
    <row r="15" spans="1:12" ht="22.5" customHeight="1">
      <c r="A15"/>
      <c r="B15" s="647"/>
      <c r="C15" s="127" t="s">
        <v>3068</v>
      </c>
      <c r="D15" s="656">
        <f>SUM(J3:J9)</f>
        <v>2275</v>
      </c>
      <c r="E15" s="641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</sheetData>
  <mergeCells count="9">
    <mergeCell ref="D15:E15"/>
    <mergeCell ref="A3:A4"/>
    <mergeCell ref="A5:A6"/>
    <mergeCell ref="B11:B15"/>
    <mergeCell ref="A1:L1"/>
    <mergeCell ref="D11:E11"/>
    <mergeCell ref="D12:E12"/>
    <mergeCell ref="D13:E13"/>
    <mergeCell ref="D14:E14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8"/>
  <sheetViews>
    <sheetView workbookViewId="0">
      <selection activeCell="L12" sqref="J3:J12 L3:L12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9.875" style="1" customWidth="1"/>
    <col min="10" max="10" width="13.625" style="1" customWidth="1"/>
    <col min="11" max="11" width="7.625" style="3" customWidth="1"/>
    <col min="12" max="12" width="42.125" style="4" customWidth="1"/>
  </cols>
  <sheetData>
    <row r="1" spans="1:12" ht="33.6" customHeight="1">
      <c r="A1" s="654" t="s">
        <v>3122</v>
      </c>
      <c r="B1" s="654"/>
      <c r="C1" s="654"/>
      <c r="D1" s="654"/>
      <c r="E1" s="654"/>
      <c r="F1" s="655"/>
      <c r="G1" s="655"/>
      <c r="H1" s="655"/>
      <c r="I1" s="655"/>
      <c r="J1" s="655"/>
      <c r="K1" s="654"/>
      <c r="L1" s="654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0" t="s">
        <v>1584</v>
      </c>
      <c r="I2" s="120" t="s">
        <v>3060</v>
      </c>
      <c r="J2" s="120" t="s">
        <v>3061</v>
      </c>
      <c r="K2" s="128" t="s">
        <v>3062</v>
      </c>
      <c r="L2" s="128" t="s">
        <v>13</v>
      </c>
    </row>
    <row r="3" spans="1:12" ht="22.5" customHeight="1">
      <c r="A3" s="642" t="s">
        <v>1465</v>
      </c>
      <c r="B3" s="122">
        <v>1</v>
      </c>
      <c r="C3" s="122" t="s">
        <v>2778</v>
      </c>
      <c r="D3" s="122" t="s">
        <v>1467</v>
      </c>
      <c r="E3" s="122">
        <v>15801639952</v>
      </c>
      <c r="F3" s="52"/>
      <c r="G3" s="52">
        <v>350</v>
      </c>
      <c r="H3" s="52">
        <v>300</v>
      </c>
      <c r="I3" s="52">
        <v>250</v>
      </c>
      <c r="J3" s="52">
        <f>AVERAGE(H3:I3)</f>
        <v>275</v>
      </c>
      <c r="K3" s="52">
        <v>19</v>
      </c>
      <c r="L3" s="52" t="s">
        <v>1599</v>
      </c>
    </row>
    <row r="4" spans="1:12" ht="22.5" customHeight="1">
      <c r="A4" s="642"/>
      <c r="B4" s="122">
        <v>4</v>
      </c>
      <c r="C4" s="122" t="s">
        <v>2780</v>
      </c>
      <c r="D4" s="122" t="s">
        <v>1467</v>
      </c>
      <c r="E4" s="122">
        <v>15801639952</v>
      </c>
      <c r="F4" s="52"/>
      <c r="G4" s="52">
        <v>600</v>
      </c>
      <c r="H4" s="52">
        <v>400</v>
      </c>
      <c r="I4" s="52">
        <v>300</v>
      </c>
      <c r="J4" s="52">
        <f t="shared" ref="J4" si="0">AVERAGE(H4:I4)</f>
        <v>350</v>
      </c>
      <c r="K4" s="52">
        <v>19</v>
      </c>
      <c r="L4" s="51" t="s">
        <v>1591</v>
      </c>
    </row>
    <row r="5" spans="1:12" ht="22.5" customHeight="1">
      <c r="A5" s="642" t="s">
        <v>1472</v>
      </c>
      <c r="B5" s="122">
        <v>4</v>
      </c>
      <c r="C5" s="122" t="s">
        <v>2782</v>
      </c>
      <c r="D5" s="122" t="s">
        <v>2783</v>
      </c>
      <c r="E5" s="122">
        <v>18810530522</v>
      </c>
      <c r="F5" s="52"/>
      <c r="G5" s="52">
        <v>360</v>
      </c>
      <c r="H5" s="52">
        <v>200</v>
      </c>
      <c r="I5" s="52">
        <v>200</v>
      </c>
      <c r="J5" s="52">
        <f t="shared" ref="J5:J10" si="1">AVERAGE(H5:I5)</f>
        <v>200</v>
      </c>
      <c r="K5" s="52">
        <v>17</v>
      </c>
      <c r="L5" s="52" t="s">
        <v>1606</v>
      </c>
    </row>
    <row r="6" spans="1:12" ht="22.5" customHeight="1">
      <c r="A6" s="642"/>
      <c r="B6" s="122">
        <v>2</v>
      </c>
      <c r="C6" s="122" t="s">
        <v>2786</v>
      </c>
      <c r="D6" s="122" t="s">
        <v>2787</v>
      </c>
      <c r="E6" s="122">
        <v>18811336733</v>
      </c>
      <c r="F6" s="52"/>
      <c r="G6" s="52">
        <v>400</v>
      </c>
      <c r="H6" s="52">
        <v>200</v>
      </c>
      <c r="I6" s="52">
        <v>150</v>
      </c>
      <c r="J6" s="52">
        <f t="shared" si="1"/>
        <v>175</v>
      </c>
      <c r="K6" s="52">
        <v>12</v>
      </c>
      <c r="L6" s="52" t="s">
        <v>129</v>
      </c>
    </row>
    <row r="7" spans="1:12" ht="22.5" customHeight="1">
      <c r="A7" s="642"/>
      <c r="B7" s="122">
        <v>1</v>
      </c>
      <c r="C7" s="122" t="s">
        <v>2789</v>
      </c>
      <c r="D7" s="122" t="s">
        <v>2790</v>
      </c>
      <c r="E7" s="122">
        <v>15600917092</v>
      </c>
      <c r="F7" s="52"/>
      <c r="G7" s="52">
        <v>330</v>
      </c>
      <c r="H7" s="52">
        <v>300</v>
      </c>
      <c r="I7" s="52">
        <v>300</v>
      </c>
      <c r="J7" s="52">
        <f t="shared" si="1"/>
        <v>300</v>
      </c>
      <c r="K7" s="52">
        <v>20</v>
      </c>
      <c r="L7" s="167" t="s">
        <v>1612</v>
      </c>
    </row>
    <row r="8" spans="1:12" ht="22.5" customHeight="1">
      <c r="A8" s="642"/>
      <c r="B8" s="122">
        <v>3</v>
      </c>
      <c r="C8" s="122" t="s">
        <v>2792</v>
      </c>
      <c r="D8" s="122" t="s">
        <v>2793</v>
      </c>
      <c r="E8" s="122">
        <v>13070158367</v>
      </c>
      <c r="F8" s="52"/>
      <c r="G8" s="52">
        <v>544</v>
      </c>
      <c r="H8" s="52">
        <v>300</v>
      </c>
      <c r="I8" s="52">
        <v>300</v>
      </c>
      <c r="J8" s="52">
        <f t="shared" si="1"/>
        <v>300</v>
      </c>
      <c r="K8" s="52">
        <v>34</v>
      </c>
      <c r="L8" s="52" t="s">
        <v>1591</v>
      </c>
    </row>
    <row r="9" spans="1:12" ht="22.5" customHeight="1">
      <c r="A9" s="642" t="s">
        <v>1481</v>
      </c>
      <c r="B9" s="122">
        <v>4</v>
      </c>
      <c r="C9" s="122" t="s">
        <v>2795</v>
      </c>
      <c r="D9" s="122" t="s">
        <v>2796</v>
      </c>
      <c r="E9" s="122">
        <v>18611347694</v>
      </c>
      <c r="F9" s="52"/>
      <c r="G9" s="52">
        <v>900</v>
      </c>
      <c r="H9" s="52">
        <v>400</v>
      </c>
      <c r="I9" s="52">
        <v>350</v>
      </c>
      <c r="J9" s="52">
        <f t="shared" si="1"/>
        <v>375</v>
      </c>
      <c r="K9" s="52">
        <v>30</v>
      </c>
      <c r="L9" s="52" t="s">
        <v>129</v>
      </c>
    </row>
    <row r="10" spans="1:12" ht="22.5" customHeight="1">
      <c r="A10" s="642"/>
      <c r="B10" s="122">
        <v>3</v>
      </c>
      <c r="C10" s="122" t="s">
        <v>2799</v>
      </c>
      <c r="D10" s="122" t="s">
        <v>2796</v>
      </c>
      <c r="E10" s="122">
        <v>18611347694</v>
      </c>
      <c r="F10" s="52"/>
      <c r="G10" s="52">
        <v>450</v>
      </c>
      <c r="H10" s="52">
        <v>300</v>
      </c>
      <c r="I10" s="52">
        <v>300</v>
      </c>
      <c r="J10" s="52">
        <f t="shared" si="1"/>
        <v>300</v>
      </c>
      <c r="K10" s="52">
        <v>30</v>
      </c>
      <c r="L10" s="52" t="s">
        <v>1599</v>
      </c>
    </row>
    <row r="11" spans="1:12" ht="22.5" customHeight="1">
      <c r="A11" s="642"/>
      <c r="B11" s="122">
        <v>3</v>
      </c>
      <c r="C11" s="122" t="s">
        <v>2801</v>
      </c>
      <c r="D11" s="122" t="s">
        <v>2796</v>
      </c>
      <c r="E11" s="122">
        <v>18611347694</v>
      </c>
      <c r="F11" s="8"/>
      <c r="G11" s="8">
        <v>750</v>
      </c>
      <c r="H11" s="8"/>
      <c r="I11" s="8"/>
      <c r="J11" s="168" t="s">
        <v>1232</v>
      </c>
      <c r="K11" s="8">
        <v>30</v>
      </c>
      <c r="L11" s="8" t="s">
        <v>95</v>
      </c>
    </row>
    <row r="12" spans="1:12" ht="22.5" customHeight="1">
      <c r="A12" s="642"/>
      <c r="B12" s="122">
        <v>3</v>
      </c>
      <c r="C12" s="122" t="s">
        <v>2802</v>
      </c>
      <c r="D12" s="122" t="s">
        <v>2796</v>
      </c>
      <c r="E12" s="122">
        <v>18611347694</v>
      </c>
      <c r="F12" s="52"/>
      <c r="G12" s="52">
        <v>450</v>
      </c>
      <c r="H12" s="52">
        <v>300</v>
      </c>
      <c r="I12" s="52">
        <v>300</v>
      </c>
      <c r="J12" s="52">
        <f>AVERAGE(H12:I12)</f>
        <v>300</v>
      </c>
      <c r="K12" s="52">
        <v>30</v>
      </c>
      <c r="L12" s="52" t="s">
        <v>129</v>
      </c>
    </row>
    <row r="13" spans="1:12" ht="22.5" customHeight="1">
      <c r="A13" s="162"/>
      <c r="B13" s="163"/>
      <c r="C13" s="163"/>
      <c r="D13" s="164"/>
      <c r="E13" s="165"/>
      <c r="F13" s="166"/>
      <c r="G13" s="166"/>
      <c r="H13" s="166"/>
      <c r="I13" s="166"/>
      <c r="J13" s="166"/>
      <c r="K13" s="169"/>
      <c r="L13" s="169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 s="647" t="s">
        <v>3063</v>
      </c>
      <c r="C15" s="127" t="s">
        <v>3064</v>
      </c>
      <c r="D15" s="641">
        <v>10</v>
      </c>
      <c r="E15" s="641"/>
      <c r="F15"/>
      <c r="G15"/>
      <c r="H15"/>
      <c r="I15"/>
      <c r="J15"/>
      <c r="K15"/>
      <c r="L15"/>
    </row>
    <row r="16" spans="1:12" ht="22.5" customHeight="1">
      <c r="A16"/>
      <c r="B16" s="647"/>
      <c r="C16" s="127" t="s">
        <v>3065</v>
      </c>
      <c r="D16" s="641">
        <v>9</v>
      </c>
      <c r="E16" s="641"/>
      <c r="F16"/>
      <c r="G16"/>
      <c r="H16"/>
      <c r="I16"/>
      <c r="J16"/>
      <c r="K16"/>
      <c r="L16"/>
    </row>
    <row r="17" spans="1:12" ht="22.5" customHeight="1">
      <c r="A17"/>
      <c r="B17" s="647"/>
      <c r="C17" s="127" t="s">
        <v>3066</v>
      </c>
      <c r="D17" s="641">
        <v>1</v>
      </c>
      <c r="E17" s="641"/>
      <c r="F17"/>
      <c r="G17"/>
      <c r="H17"/>
      <c r="I17"/>
      <c r="J17"/>
      <c r="K17"/>
      <c r="L17"/>
    </row>
    <row r="18" spans="1:12" ht="22.5" customHeight="1">
      <c r="A18"/>
      <c r="B18" s="647"/>
      <c r="C18" s="127" t="s">
        <v>3067</v>
      </c>
      <c r="D18" s="650">
        <f>D16/D15</f>
        <v>0.9</v>
      </c>
      <c r="E18" s="650"/>
      <c r="F18"/>
      <c r="G18"/>
      <c r="H18"/>
      <c r="I18"/>
      <c r="J18"/>
      <c r="K18"/>
      <c r="L18"/>
    </row>
    <row r="19" spans="1:12" ht="22.5" customHeight="1">
      <c r="A19"/>
      <c r="B19" s="647"/>
      <c r="C19" s="127" t="s">
        <v>3068</v>
      </c>
      <c r="D19" s="656">
        <f>SUM(J3:J10,J12)</f>
        <v>2575</v>
      </c>
      <c r="E19" s="641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</sheetData>
  <mergeCells count="10">
    <mergeCell ref="A1:L1"/>
    <mergeCell ref="D15:E15"/>
    <mergeCell ref="D16:E16"/>
    <mergeCell ref="D17:E17"/>
    <mergeCell ref="D18:E18"/>
    <mergeCell ref="D19:E19"/>
    <mergeCell ref="A3:A4"/>
    <mergeCell ref="A5:A8"/>
    <mergeCell ref="A9:A12"/>
    <mergeCell ref="B15:B19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346"/>
  <sheetViews>
    <sheetView workbookViewId="0">
      <selection activeCell="M3" sqref="K3:K11 M3:M11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2.5" style="158" hidden="1" customWidth="1"/>
    <col min="10" max="10" width="10.375" style="158" customWidth="1"/>
    <col min="11" max="11" width="12.5" style="158" customWidth="1"/>
    <col min="12" max="12" width="12.5" style="3" customWidth="1"/>
    <col min="13" max="13" width="42.125" style="4" customWidth="1"/>
  </cols>
  <sheetData>
    <row r="1" spans="1:13" ht="33.6" customHeight="1">
      <c r="A1" s="648" t="s">
        <v>3123</v>
      </c>
      <c r="B1" s="648"/>
      <c r="C1" s="648"/>
      <c r="D1" s="648"/>
      <c r="E1" s="648"/>
      <c r="F1" s="649"/>
      <c r="G1" s="649"/>
      <c r="H1" s="649"/>
      <c r="I1" s="648"/>
      <c r="J1" s="648"/>
      <c r="K1" s="648"/>
      <c r="L1" s="648"/>
      <c r="M1" s="648"/>
    </row>
    <row r="2" spans="1:13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5" t="s">
        <v>12</v>
      </c>
      <c r="J2" s="24" t="s">
        <v>3060</v>
      </c>
      <c r="K2" s="24" t="s">
        <v>3061</v>
      </c>
      <c r="L2" s="24" t="s">
        <v>3062</v>
      </c>
      <c r="M2" s="25" t="s">
        <v>13</v>
      </c>
    </row>
    <row r="3" spans="1:13" ht="22.5" customHeight="1">
      <c r="A3" s="532" t="s">
        <v>1491</v>
      </c>
      <c r="B3" s="5">
        <v>3</v>
      </c>
      <c r="C3" s="5" t="s">
        <v>2805</v>
      </c>
      <c r="D3" s="6" t="s">
        <v>2806</v>
      </c>
      <c r="E3" s="32" t="s">
        <v>2807</v>
      </c>
      <c r="G3" s="1">
        <v>1000</v>
      </c>
      <c r="H3" s="1">
        <v>400</v>
      </c>
      <c r="I3" s="1"/>
      <c r="J3" s="1">
        <v>400</v>
      </c>
      <c r="K3" s="1">
        <f t="shared" ref="K3:K4" si="0">(H3+J3)/2</f>
        <v>400</v>
      </c>
      <c r="L3" s="1">
        <v>40</v>
      </c>
      <c r="M3" s="6" t="s">
        <v>129</v>
      </c>
    </row>
    <row r="4" spans="1:13" ht="22.5" customHeight="1">
      <c r="A4" s="532"/>
      <c r="B4" s="5">
        <v>3</v>
      </c>
      <c r="C4" s="5" t="s">
        <v>2809</v>
      </c>
      <c r="D4" s="6" t="s">
        <v>2806</v>
      </c>
      <c r="E4" s="32" t="s">
        <v>2807</v>
      </c>
      <c r="G4" s="1">
        <v>1300</v>
      </c>
      <c r="H4" s="1">
        <v>500</v>
      </c>
      <c r="I4" s="1"/>
      <c r="J4" s="1">
        <v>500</v>
      </c>
      <c r="K4" s="1">
        <f t="shared" si="0"/>
        <v>500</v>
      </c>
      <c r="L4" s="1">
        <v>40</v>
      </c>
      <c r="M4" s="51" t="s">
        <v>1644</v>
      </c>
    </row>
    <row r="5" spans="1:13" ht="22.5" customHeight="1">
      <c r="A5" s="532"/>
      <c r="B5" s="27">
        <v>3</v>
      </c>
      <c r="C5" s="27" t="s">
        <v>2811</v>
      </c>
      <c r="D5" s="159" t="s">
        <v>2812</v>
      </c>
      <c r="E5" s="32">
        <v>13051566990</v>
      </c>
      <c r="F5" s="160"/>
      <c r="G5" s="161">
        <v>500</v>
      </c>
      <c r="H5" s="161"/>
      <c r="I5" s="160"/>
      <c r="J5" s="160"/>
      <c r="K5" s="76" t="s">
        <v>1232</v>
      </c>
      <c r="L5" s="161">
        <v>100</v>
      </c>
      <c r="M5" s="161" t="s">
        <v>2813</v>
      </c>
    </row>
    <row r="6" spans="1:13" ht="22.5" customHeight="1">
      <c r="A6" s="687" t="s">
        <v>1502</v>
      </c>
      <c r="B6" s="5">
        <v>3</v>
      </c>
      <c r="C6" s="5" t="s">
        <v>2811</v>
      </c>
      <c r="D6" s="6" t="s">
        <v>2812</v>
      </c>
      <c r="E6" s="32">
        <v>13051566990</v>
      </c>
      <c r="G6" s="1">
        <v>1500</v>
      </c>
      <c r="H6" s="1">
        <v>400</v>
      </c>
      <c r="I6" s="1"/>
      <c r="J6" s="1">
        <v>500</v>
      </c>
      <c r="K6" s="1">
        <f t="shared" ref="K6:K9" si="1">(H6+J6)/2</f>
        <v>450</v>
      </c>
      <c r="L6" s="1">
        <v>160</v>
      </c>
      <c r="M6" s="6" t="s">
        <v>129</v>
      </c>
    </row>
    <row r="7" spans="1:13" ht="22.5" customHeight="1">
      <c r="A7" s="688"/>
      <c r="B7" s="5">
        <v>3</v>
      </c>
      <c r="C7" s="5" t="s">
        <v>2816</v>
      </c>
      <c r="D7" s="6" t="s">
        <v>2812</v>
      </c>
      <c r="E7" s="32">
        <v>13051566990</v>
      </c>
      <c r="G7" s="1">
        <v>1300</v>
      </c>
      <c r="H7" s="1">
        <v>200</v>
      </c>
      <c r="I7" s="1"/>
      <c r="J7" s="1">
        <v>200</v>
      </c>
      <c r="K7" s="1">
        <f t="shared" si="1"/>
        <v>200</v>
      </c>
      <c r="L7" s="1">
        <v>45</v>
      </c>
      <c r="M7" s="51" t="s">
        <v>1606</v>
      </c>
    </row>
    <row r="8" spans="1:13" ht="22.5" customHeight="1">
      <c r="A8" s="532"/>
      <c r="B8" s="5">
        <v>4</v>
      </c>
      <c r="C8" s="5" t="s">
        <v>2818</v>
      </c>
      <c r="D8" s="6" t="s">
        <v>2812</v>
      </c>
      <c r="E8" s="32">
        <v>13051566990</v>
      </c>
      <c r="G8" s="1">
        <v>1200</v>
      </c>
      <c r="H8" s="1">
        <v>400</v>
      </c>
      <c r="I8" s="1"/>
      <c r="J8" s="1">
        <v>200</v>
      </c>
      <c r="K8" s="1">
        <f t="shared" si="1"/>
        <v>300</v>
      </c>
      <c r="L8" s="1">
        <v>30</v>
      </c>
      <c r="M8" s="51" t="s">
        <v>1644</v>
      </c>
    </row>
    <row r="9" spans="1:13" ht="22.5" customHeight="1">
      <c r="A9" s="532" t="s">
        <v>1507</v>
      </c>
      <c r="B9" s="5">
        <v>4</v>
      </c>
      <c r="C9" s="5" t="s">
        <v>2820</v>
      </c>
      <c r="D9" s="2" t="s">
        <v>2821</v>
      </c>
      <c r="E9" s="32" t="s">
        <v>2822</v>
      </c>
      <c r="F9" s="160"/>
      <c r="G9" s="160">
        <v>600</v>
      </c>
      <c r="H9" s="160">
        <v>400</v>
      </c>
      <c r="I9" s="160"/>
      <c r="J9" s="160">
        <v>400</v>
      </c>
      <c r="K9" s="1">
        <f t="shared" si="1"/>
        <v>400</v>
      </c>
      <c r="L9" s="160">
        <v>100</v>
      </c>
      <c r="M9" s="5" t="s">
        <v>1606</v>
      </c>
    </row>
    <row r="10" spans="1:13" ht="22.5" customHeight="1">
      <c r="A10" s="532"/>
      <c r="B10" s="5">
        <v>3</v>
      </c>
      <c r="C10" s="5" t="s">
        <v>2811</v>
      </c>
      <c r="D10" s="2" t="s">
        <v>2812</v>
      </c>
      <c r="E10" s="32">
        <v>13051566990</v>
      </c>
      <c r="F10" s="160"/>
      <c r="G10" s="160">
        <v>1500</v>
      </c>
      <c r="H10" s="160"/>
      <c r="I10" s="160"/>
      <c r="J10" s="160"/>
      <c r="K10" s="76" t="s">
        <v>1232</v>
      </c>
      <c r="L10" s="160">
        <v>100</v>
      </c>
      <c r="M10" s="161" t="s">
        <v>2813</v>
      </c>
    </row>
    <row r="11" spans="1:13" ht="22.5" customHeight="1">
      <c r="A11" s="532"/>
      <c r="B11" s="5">
        <v>3</v>
      </c>
      <c r="C11" s="5" t="s">
        <v>2824</v>
      </c>
      <c r="D11" s="6" t="s">
        <v>2806</v>
      </c>
      <c r="E11" s="32" t="s">
        <v>2807</v>
      </c>
      <c r="G11" s="1">
        <v>1300</v>
      </c>
      <c r="H11" s="1">
        <v>400</v>
      </c>
      <c r="I11" s="1"/>
      <c r="J11" s="1">
        <v>300</v>
      </c>
      <c r="K11" s="1">
        <f>(H11+J11)/2</f>
        <v>350</v>
      </c>
      <c r="L11" s="1">
        <v>40</v>
      </c>
      <c r="M11" s="6" t="s">
        <v>129</v>
      </c>
    </row>
    <row r="12" spans="1:13" ht="22.5" customHeight="1">
      <c r="A12"/>
      <c r="B12"/>
      <c r="C12"/>
      <c r="D12"/>
      <c r="E12"/>
      <c r="F12"/>
      <c r="G12"/>
      <c r="H12" s="108"/>
      <c r="I12" s="108"/>
      <c r="J12" s="108"/>
      <c r="K12" s="108"/>
      <c r="L12"/>
      <c r="M12"/>
    </row>
    <row r="13" spans="1:13" ht="22.5" customHeight="1">
      <c r="A13"/>
      <c r="B13" s="647" t="s">
        <v>3063</v>
      </c>
      <c r="C13" s="127" t="s">
        <v>3064</v>
      </c>
      <c r="D13" s="641">
        <v>9</v>
      </c>
      <c r="E13" s="641"/>
      <c r="F13"/>
      <c r="G13"/>
      <c r="H13" s="108"/>
      <c r="I13" s="108"/>
      <c r="J13" s="108"/>
      <c r="K13" s="108"/>
      <c r="L13"/>
      <c r="M13"/>
    </row>
    <row r="14" spans="1:13" ht="22.5" customHeight="1">
      <c r="A14"/>
      <c r="B14" s="647"/>
      <c r="C14" s="127" t="s">
        <v>3065</v>
      </c>
      <c r="D14" s="641">
        <v>7</v>
      </c>
      <c r="E14" s="641"/>
      <c r="F14"/>
      <c r="G14"/>
      <c r="H14" s="108"/>
      <c r="I14" s="108"/>
      <c r="J14" s="108"/>
      <c r="K14" s="108"/>
      <c r="L14"/>
      <c r="M14"/>
    </row>
    <row r="15" spans="1:13" ht="22.5" customHeight="1">
      <c r="A15"/>
      <c r="B15" s="647"/>
      <c r="C15" s="127" t="s">
        <v>3066</v>
      </c>
      <c r="D15" s="641">
        <v>2</v>
      </c>
      <c r="E15" s="641"/>
      <c r="F15"/>
      <c r="G15"/>
      <c r="H15" s="108"/>
      <c r="I15" s="108"/>
      <c r="J15" s="108"/>
      <c r="K15" s="108"/>
      <c r="L15"/>
      <c r="M15"/>
    </row>
    <row r="16" spans="1:13" ht="22.5" customHeight="1">
      <c r="A16"/>
      <c r="B16" s="647"/>
      <c r="C16" s="127" t="s">
        <v>3067</v>
      </c>
      <c r="D16" s="650">
        <f>D14/D13</f>
        <v>0.77777777777777779</v>
      </c>
      <c r="E16" s="650"/>
      <c r="F16"/>
      <c r="G16"/>
      <c r="H16" s="108"/>
      <c r="I16" s="108"/>
      <c r="J16" s="108"/>
      <c r="K16" s="108"/>
      <c r="L16"/>
      <c r="M16"/>
    </row>
    <row r="17" spans="1:13" ht="22.5" customHeight="1">
      <c r="A17"/>
      <c r="B17" s="647"/>
      <c r="C17" s="127" t="s">
        <v>3068</v>
      </c>
      <c r="D17" s="656">
        <f>SUM(K3:K4,K6:K9,K11)</f>
        <v>2600</v>
      </c>
      <c r="E17" s="641"/>
      <c r="F17"/>
      <c r="G17"/>
      <c r="H17" s="108"/>
      <c r="I17" s="108"/>
      <c r="J17" s="108"/>
      <c r="K17" s="108"/>
      <c r="L17"/>
      <c r="M17"/>
    </row>
    <row r="18" spans="1:13" ht="22.5" customHeight="1">
      <c r="A18"/>
      <c r="B18"/>
      <c r="C18"/>
      <c r="D18"/>
      <c r="E18"/>
      <c r="F18"/>
      <c r="G18"/>
      <c r="H18" s="108"/>
      <c r="I18" s="108"/>
      <c r="J18" s="108"/>
      <c r="K18" s="108"/>
      <c r="L18"/>
      <c r="M18"/>
    </row>
    <row r="19" spans="1:13" ht="22.5" customHeight="1">
      <c r="A19"/>
      <c r="B19"/>
      <c r="C19"/>
      <c r="D19"/>
      <c r="E19"/>
      <c r="F19"/>
      <c r="G19"/>
      <c r="H19" s="108"/>
      <c r="I19" s="108"/>
      <c r="J19" s="108"/>
      <c r="K19" s="108"/>
      <c r="L19"/>
      <c r="M19"/>
    </row>
    <row r="20" spans="1:13" ht="22.5" customHeight="1">
      <c r="A20"/>
      <c r="B20"/>
      <c r="C20"/>
      <c r="D20"/>
      <c r="E20"/>
      <c r="F20"/>
      <c r="G20"/>
      <c r="H20" s="108"/>
      <c r="I20" s="108"/>
      <c r="J20" s="108"/>
      <c r="K20" s="108"/>
      <c r="L20"/>
      <c r="M20"/>
    </row>
    <row r="21" spans="1:13" ht="22.5" customHeight="1">
      <c r="A21"/>
      <c r="B21"/>
      <c r="C21"/>
      <c r="D21"/>
      <c r="E21"/>
      <c r="F21"/>
      <c r="G21"/>
      <c r="H21" s="108"/>
      <c r="I21" s="108"/>
      <c r="J21" s="108"/>
      <c r="K21" s="108"/>
      <c r="L21"/>
      <c r="M21"/>
    </row>
    <row r="22" spans="1:13" ht="22.5" customHeight="1">
      <c r="A22"/>
      <c r="B22"/>
      <c r="C22"/>
      <c r="D22"/>
      <c r="E22"/>
      <c r="F22"/>
      <c r="G22"/>
      <c r="H22" s="108"/>
      <c r="I22" s="108"/>
      <c r="J22" s="108"/>
      <c r="K22" s="108"/>
      <c r="L22"/>
      <c r="M22"/>
    </row>
    <row r="23" spans="1:13" ht="22.5" customHeight="1">
      <c r="A23"/>
      <c r="B23"/>
      <c r="C23"/>
      <c r="D23"/>
      <c r="E23"/>
      <c r="F23"/>
      <c r="G23"/>
      <c r="H23" s="108"/>
      <c r="I23" s="108"/>
      <c r="J23" s="108"/>
      <c r="K23" s="108"/>
      <c r="L23"/>
      <c r="M23"/>
    </row>
    <row r="24" spans="1:13" ht="22.5" customHeight="1">
      <c r="A24"/>
      <c r="B24"/>
      <c r="C24"/>
      <c r="D24"/>
      <c r="E24"/>
      <c r="F24"/>
      <c r="G24"/>
      <c r="H24" s="108"/>
      <c r="I24" s="108"/>
      <c r="J24" s="108"/>
      <c r="K24" s="108"/>
      <c r="L24"/>
      <c r="M24"/>
    </row>
    <row r="25" spans="1:13" ht="22.5" customHeight="1">
      <c r="A25"/>
      <c r="B25"/>
      <c r="C25"/>
      <c r="D25"/>
      <c r="E25"/>
      <c r="F25"/>
      <c r="G25"/>
      <c r="H25" s="108"/>
      <c r="I25" s="108"/>
      <c r="J25" s="108"/>
      <c r="K25" s="108"/>
      <c r="L25"/>
      <c r="M25"/>
    </row>
    <row r="26" spans="1:13" ht="22.5" customHeight="1">
      <c r="A26"/>
      <c r="B26"/>
      <c r="C26"/>
      <c r="D26"/>
      <c r="E26"/>
      <c r="F26"/>
      <c r="G26"/>
      <c r="H26" s="108"/>
      <c r="I26" s="108"/>
      <c r="J26" s="108"/>
      <c r="K26" s="108"/>
      <c r="L26"/>
      <c r="M26"/>
    </row>
    <row r="27" spans="1:13" ht="22.5" customHeight="1">
      <c r="A27"/>
      <c r="B27"/>
      <c r="C27"/>
      <c r="D27"/>
      <c r="E27"/>
      <c r="F27"/>
      <c r="G27"/>
      <c r="H27" s="108"/>
      <c r="I27" s="108"/>
      <c r="J27" s="108"/>
      <c r="K27" s="108"/>
      <c r="L27"/>
      <c r="M27"/>
    </row>
    <row r="28" spans="1:13" ht="22.5" customHeight="1">
      <c r="A28"/>
      <c r="B28"/>
      <c r="C28"/>
      <c r="D28"/>
      <c r="E28"/>
      <c r="F28"/>
      <c r="G28"/>
      <c r="H28" s="108"/>
      <c r="I28" s="108"/>
      <c r="J28" s="108"/>
      <c r="K28" s="108"/>
      <c r="L28"/>
      <c r="M28"/>
    </row>
    <row r="29" spans="1:13" ht="22.5" customHeight="1">
      <c r="A29"/>
      <c r="B29"/>
      <c r="C29"/>
      <c r="D29"/>
      <c r="E29"/>
      <c r="F29"/>
      <c r="G29"/>
      <c r="H29" s="108"/>
      <c r="I29" s="108"/>
      <c r="J29" s="108"/>
      <c r="K29" s="108"/>
      <c r="L29"/>
      <c r="M29"/>
    </row>
    <row r="30" spans="1:13" ht="22.5" customHeight="1">
      <c r="A30"/>
      <c r="B30"/>
      <c r="C30"/>
      <c r="D30"/>
      <c r="E30"/>
      <c r="F30"/>
      <c r="G30"/>
      <c r="H30" s="108"/>
      <c r="I30" s="108"/>
      <c r="J30" s="108"/>
      <c r="K30" s="108"/>
      <c r="L30"/>
      <c r="M30"/>
    </row>
    <row r="31" spans="1:13" ht="22.5" customHeight="1">
      <c r="A31"/>
      <c r="B31"/>
      <c r="C31"/>
      <c r="D31"/>
      <c r="E31"/>
      <c r="F31"/>
      <c r="G31"/>
      <c r="H31" s="108"/>
      <c r="I31" s="108"/>
      <c r="J31" s="108"/>
      <c r="K31" s="108"/>
      <c r="L31"/>
      <c r="M31"/>
    </row>
    <row r="32" spans="1:13" ht="22.5" customHeight="1">
      <c r="A32"/>
      <c r="B32"/>
      <c r="C32"/>
      <c r="D32"/>
      <c r="E32"/>
      <c r="F32"/>
      <c r="G32"/>
      <c r="H32" s="108"/>
      <c r="I32" s="108"/>
      <c r="J32" s="108"/>
      <c r="K32" s="108"/>
      <c r="L32"/>
      <c r="M32"/>
    </row>
    <row r="33" spans="1:13" ht="22.5" customHeight="1">
      <c r="A33"/>
      <c r="B33"/>
      <c r="C33"/>
      <c r="D33"/>
      <c r="E33"/>
      <c r="F33"/>
      <c r="G33"/>
      <c r="H33" s="108"/>
      <c r="I33" s="108"/>
      <c r="J33" s="108"/>
      <c r="K33" s="108"/>
      <c r="L33"/>
      <c r="M33"/>
    </row>
    <row r="34" spans="1:13" ht="22.5" customHeight="1">
      <c r="A34"/>
      <c r="B34"/>
      <c r="C34"/>
      <c r="D34"/>
      <c r="E34"/>
      <c r="F34"/>
      <c r="G34"/>
      <c r="H34" s="108"/>
      <c r="I34" s="108"/>
      <c r="J34" s="108"/>
      <c r="K34" s="108"/>
      <c r="L34"/>
      <c r="M34"/>
    </row>
    <row r="35" spans="1:13" ht="22.5" customHeight="1">
      <c r="A35"/>
      <c r="B35"/>
      <c r="C35"/>
      <c r="D35"/>
      <c r="E35"/>
      <c r="F35"/>
      <c r="G35"/>
      <c r="H35" s="108"/>
      <c r="I35" s="108"/>
      <c r="J35" s="108"/>
      <c r="K35" s="108"/>
      <c r="L35"/>
      <c r="M35"/>
    </row>
    <row r="36" spans="1:13" ht="22.5" customHeight="1">
      <c r="A36"/>
      <c r="B36"/>
      <c r="C36"/>
      <c r="D36"/>
      <c r="E36"/>
      <c r="F36"/>
      <c r="G36"/>
      <c r="H36" s="108"/>
      <c r="I36" s="108"/>
      <c r="J36" s="108"/>
      <c r="K36" s="108"/>
      <c r="L36"/>
      <c r="M36"/>
    </row>
    <row r="37" spans="1:13" ht="22.5" customHeight="1">
      <c r="A37"/>
      <c r="B37"/>
      <c r="C37"/>
      <c r="D37"/>
      <c r="E37"/>
      <c r="F37"/>
      <c r="G37"/>
      <c r="H37" s="108"/>
      <c r="I37" s="108"/>
      <c r="J37" s="108"/>
      <c r="K37" s="108"/>
      <c r="L37"/>
      <c r="M37"/>
    </row>
    <row r="38" spans="1:13" ht="22.5" customHeight="1">
      <c r="A38"/>
      <c r="B38"/>
      <c r="C38"/>
      <c r="D38"/>
      <c r="E38"/>
      <c r="F38"/>
      <c r="G38"/>
      <c r="H38" s="108"/>
      <c r="I38" s="108"/>
      <c r="J38" s="108"/>
      <c r="K38" s="108"/>
      <c r="L38"/>
      <c r="M38"/>
    </row>
    <row r="39" spans="1:13" ht="22.5" customHeight="1">
      <c r="A39"/>
      <c r="B39"/>
      <c r="C39"/>
      <c r="D39"/>
      <c r="E39"/>
      <c r="F39"/>
      <c r="G39"/>
      <c r="H39" s="108"/>
      <c r="I39" s="108"/>
      <c r="J39" s="108"/>
      <c r="K39" s="108"/>
      <c r="L39"/>
      <c r="M39"/>
    </row>
    <row r="40" spans="1:13" ht="22.5" customHeight="1">
      <c r="A40"/>
      <c r="B40"/>
      <c r="C40"/>
      <c r="D40"/>
      <c r="E40"/>
      <c r="F40"/>
      <c r="G40"/>
      <c r="H40" s="108"/>
      <c r="I40" s="108"/>
      <c r="J40" s="108"/>
      <c r="K40" s="108"/>
      <c r="L40"/>
      <c r="M40"/>
    </row>
    <row r="41" spans="1:13" ht="22.5" customHeight="1">
      <c r="A41"/>
      <c r="B41"/>
      <c r="C41"/>
      <c r="D41"/>
      <c r="E41"/>
      <c r="F41"/>
      <c r="G41"/>
      <c r="H41" s="108"/>
      <c r="I41" s="108"/>
      <c r="J41" s="108"/>
      <c r="K41" s="108"/>
      <c r="L41"/>
      <c r="M41"/>
    </row>
    <row r="42" spans="1:13" ht="22.5" customHeight="1">
      <c r="A42"/>
      <c r="B42"/>
      <c r="C42"/>
      <c r="D42"/>
      <c r="E42"/>
      <c r="F42"/>
      <c r="G42"/>
      <c r="H42" s="108"/>
      <c r="I42" s="108"/>
      <c r="J42" s="108"/>
      <c r="K42" s="108"/>
      <c r="L42"/>
      <c r="M42"/>
    </row>
    <row r="43" spans="1:13" ht="22.5" customHeight="1">
      <c r="A43"/>
      <c r="B43"/>
      <c r="C43"/>
      <c r="D43"/>
      <c r="E43"/>
      <c r="F43"/>
      <c r="G43"/>
      <c r="H43" s="108"/>
      <c r="I43" s="108"/>
      <c r="J43" s="108"/>
      <c r="K43" s="108"/>
      <c r="L43"/>
      <c r="M43"/>
    </row>
    <row r="44" spans="1:13" ht="22.5" customHeight="1">
      <c r="A44"/>
      <c r="B44"/>
      <c r="C44"/>
      <c r="D44"/>
      <c r="E44"/>
      <c r="F44"/>
      <c r="G44"/>
      <c r="H44" s="108"/>
      <c r="I44" s="108"/>
      <c r="J44" s="108"/>
      <c r="K44" s="108"/>
      <c r="L44"/>
      <c r="M44"/>
    </row>
    <row r="45" spans="1:13" ht="22.5" customHeight="1">
      <c r="A45"/>
      <c r="B45"/>
      <c r="C45"/>
      <c r="D45"/>
      <c r="E45"/>
      <c r="F45"/>
      <c r="G45"/>
      <c r="H45" s="108"/>
      <c r="I45" s="108"/>
      <c r="J45" s="108"/>
      <c r="K45" s="108"/>
      <c r="L45"/>
      <c r="M45"/>
    </row>
    <row r="46" spans="1:13" ht="22.5" customHeight="1">
      <c r="A46"/>
      <c r="B46"/>
      <c r="C46"/>
      <c r="D46"/>
      <c r="E46"/>
      <c r="F46"/>
      <c r="G46"/>
      <c r="H46" s="108"/>
      <c r="I46" s="108"/>
      <c r="J46" s="108"/>
      <c r="K46" s="108"/>
      <c r="L46"/>
      <c r="M46"/>
    </row>
    <row r="47" spans="1:13" ht="22.5" customHeight="1">
      <c r="A47"/>
      <c r="B47"/>
      <c r="C47"/>
      <c r="D47"/>
      <c r="E47"/>
      <c r="F47"/>
      <c r="G47"/>
      <c r="H47" s="108"/>
      <c r="I47" s="108"/>
      <c r="J47" s="108"/>
      <c r="K47" s="108"/>
      <c r="L47"/>
      <c r="M47"/>
    </row>
    <row r="48" spans="1:13" ht="22.5" customHeight="1">
      <c r="A48"/>
      <c r="B48"/>
      <c r="C48"/>
      <c r="D48"/>
      <c r="E48"/>
      <c r="F48"/>
      <c r="G48"/>
      <c r="H48" s="108"/>
      <c r="I48" s="108"/>
      <c r="J48" s="108"/>
      <c r="K48" s="108"/>
      <c r="L48"/>
      <c r="M48"/>
    </row>
    <row r="49" spans="1:13" ht="22.5" customHeight="1">
      <c r="A49"/>
      <c r="B49"/>
      <c r="C49"/>
      <c r="D49"/>
      <c r="E49"/>
      <c r="F49"/>
      <c r="G49"/>
      <c r="H49" s="108"/>
      <c r="I49" s="108"/>
      <c r="J49" s="108"/>
      <c r="K49" s="108"/>
      <c r="L49"/>
      <c r="M49"/>
    </row>
    <row r="50" spans="1:13" ht="22.5" customHeight="1">
      <c r="A50"/>
      <c r="B50"/>
      <c r="C50"/>
      <c r="D50"/>
      <c r="E50"/>
      <c r="F50"/>
      <c r="G50"/>
      <c r="H50" s="108"/>
      <c r="I50" s="108"/>
      <c r="J50" s="108"/>
      <c r="K50" s="108"/>
      <c r="L50"/>
      <c r="M50"/>
    </row>
    <row r="51" spans="1:13" ht="22.5" customHeight="1">
      <c r="A51"/>
      <c r="B51"/>
      <c r="C51"/>
      <c r="D51"/>
      <c r="E51"/>
      <c r="F51"/>
      <c r="G51"/>
      <c r="H51" s="108"/>
      <c r="I51" s="108"/>
      <c r="J51" s="108"/>
      <c r="K51" s="108"/>
      <c r="L51"/>
      <c r="M51"/>
    </row>
    <row r="52" spans="1:13" ht="22.5" customHeight="1">
      <c r="A52"/>
      <c r="B52"/>
      <c r="C52"/>
      <c r="D52"/>
      <c r="E52"/>
      <c r="F52"/>
      <c r="G52"/>
      <c r="H52" s="108"/>
      <c r="I52" s="108"/>
      <c r="J52" s="108"/>
      <c r="K52" s="108"/>
      <c r="L52"/>
      <c r="M52"/>
    </row>
    <row r="53" spans="1:13" ht="22.5" customHeight="1">
      <c r="A53"/>
      <c r="B53"/>
      <c r="C53"/>
      <c r="D53"/>
      <c r="E53"/>
      <c r="F53"/>
      <c r="G53"/>
      <c r="H53" s="108"/>
      <c r="I53" s="108"/>
      <c r="J53" s="108"/>
      <c r="K53" s="108"/>
      <c r="L53"/>
      <c r="M53"/>
    </row>
    <row r="54" spans="1:13" ht="22.5" customHeight="1">
      <c r="A54"/>
      <c r="B54"/>
      <c r="C54"/>
      <c r="D54"/>
      <c r="E54"/>
      <c r="F54"/>
      <c r="G54"/>
      <c r="H54" s="108"/>
      <c r="I54" s="108"/>
      <c r="J54" s="108"/>
      <c r="K54" s="108"/>
      <c r="L54"/>
      <c r="M54"/>
    </row>
    <row r="55" spans="1:13" ht="22.5" customHeight="1">
      <c r="A55"/>
      <c r="B55"/>
      <c r="C55"/>
      <c r="D55"/>
      <c r="E55"/>
      <c r="F55"/>
      <c r="G55"/>
      <c r="H55" s="108"/>
      <c r="I55" s="108"/>
      <c r="J55" s="108"/>
      <c r="K55" s="108"/>
      <c r="L55"/>
      <c r="M55"/>
    </row>
    <row r="56" spans="1:13" ht="22.5" customHeight="1">
      <c r="A56"/>
      <c r="B56"/>
      <c r="C56"/>
      <c r="D56"/>
      <c r="E56"/>
      <c r="F56"/>
      <c r="G56"/>
      <c r="H56" s="108"/>
      <c r="I56" s="108"/>
      <c r="J56" s="108"/>
      <c r="K56" s="108"/>
      <c r="L56"/>
      <c r="M56"/>
    </row>
    <row r="57" spans="1:13" ht="22.5" customHeight="1">
      <c r="A57"/>
      <c r="B57"/>
      <c r="C57"/>
      <c r="D57"/>
      <c r="E57"/>
      <c r="F57"/>
      <c r="G57"/>
      <c r="H57" s="108"/>
      <c r="I57" s="108"/>
      <c r="J57" s="108"/>
      <c r="K57" s="108"/>
      <c r="L57"/>
      <c r="M57"/>
    </row>
    <row r="58" spans="1:13" ht="22.5" customHeight="1">
      <c r="A58"/>
      <c r="B58"/>
      <c r="C58"/>
      <c r="D58"/>
      <c r="E58"/>
      <c r="F58"/>
      <c r="G58"/>
      <c r="H58" s="108"/>
      <c r="I58" s="108"/>
      <c r="J58" s="108"/>
      <c r="K58" s="108"/>
      <c r="L58"/>
      <c r="M58"/>
    </row>
    <row r="59" spans="1:13" ht="22.5" customHeight="1">
      <c r="A59"/>
      <c r="B59"/>
      <c r="C59"/>
      <c r="D59"/>
      <c r="E59"/>
      <c r="F59"/>
      <c r="G59"/>
      <c r="H59" s="108"/>
      <c r="I59" s="108"/>
      <c r="J59" s="108"/>
      <c r="K59" s="108"/>
      <c r="L59"/>
      <c r="M59"/>
    </row>
    <row r="60" spans="1:13" ht="22.5" customHeight="1">
      <c r="A60"/>
      <c r="B60"/>
      <c r="C60"/>
      <c r="D60"/>
      <c r="E60"/>
      <c r="F60"/>
      <c r="G60"/>
      <c r="H60" s="108"/>
      <c r="I60" s="108"/>
      <c r="J60" s="108"/>
      <c r="K60" s="108"/>
      <c r="L60"/>
      <c r="M60"/>
    </row>
    <row r="61" spans="1:13" ht="22.5" customHeight="1">
      <c r="A61"/>
      <c r="B61"/>
      <c r="C61"/>
      <c r="D61"/>
      <c r="E61"/>
      <c r="F61"/>
      <c r="G61"/>
      <c r="H61" s="108"/>
      <c r="I61" s="108"/>
      <c r="J61" s="108"/>
      <c r="K61" s="108"/>
      <c r="L61"/>
      <c r="M61"/>
    </row>
    <row r="62" spans="1:13" ht="22.5" customHeight="1">
      <c r="A62"/>
      <c r="B62"/>
      <c r="C62"/>
      <c r="D62"/>
      <c r="E62"/>
      <c r="F62"/>
      <c r="G62"/>
      <c r="H62" s="108"/>
      <c r="I62" s="108"/>
      <c r="J62" s="108"/>
      <c r="K62" s="108"/>
      <c r="L62"/>
      <c r="M62"/>
    </row>
    <row r="63" spans="1:13" ht="22.5" customHeight="1">
      <c r="A63"/>
      <c r="B63"/>
      <c r="C63"/>
      <c r="D63"/>
      <c r="E63"/>
      <c r="F63"/>
      <c r="G63"/>
      <c r="H63" s="108"/>
      <c r="I63" s="108"/>
      <c r="J63" s="108"/>
      <c r="K63" s="108"/>
      <c r="L63"/>
      <c r="M63"/>
    </row>
    <row r="64" spans="1:13" ht="22.5" customHeight="1">
      <c r="A64"/>
      <c r="B64"/>
      <c r="C64"/>
      <c r="D64"/>
      <c r="E64"/>
      <c r="F64"/>
      <c r="G64"/>
      <c r="H64" s="108"/>
      <c r="I64" s="108"/>
      <c r="J64" s="108"/>
      <c r="K64" s="108"/>
      <c r="L64"/>
      <c r="M64"/>
    </row>
    <row r="65" spans="1:13" ht="22.5" customHeight="1">
      <c r="A65"/>
      <c r="B65"/>
      <c r="C65"/>
      <c r="D65"/>
      <c r="E65"/>
      <c r="F65"/>
      <c r="G65"/>
      <c r="H65" s="108"/>
      <c r="I65" s="108"/>
      <c r="J65" s="108"/>
      <c r="K65" s="108"/>
      <c r="L65"/>
      <c r="M65"/>
    </row>
    <row r="66" spans="1:13" ht="22.5" customHeight="1">
      <c r="A66"/>
      <c r="B66"/>
      <c r="C66"/>
      <c r="D66"/>
      <c r="E66"/>
      <c r="F66"/>
      <c r="G66"/>
      <c r="H66" s="108"/>
      <c r="I66" s="108"/>
      <c r="J66" s="108"/>
      <c r="K66" s="108"/>
      <c r="L66"/>
      <c r="M66"/>
    </row>
    <row r="67" spans="1:13" ht="22.5" customHeight="1">
      <c r="A67"/>
      <c r="B67"/>
      <c r="C67"/>
      <c r="D67"/>
      <c r="E67"/>
      <c r="F67"/>
      <c r="G67"/>
      <c r="H67" s="108"/>
      <c r="I67" s="108"/>
      <c r="J67" s="108"/>
      <c r="K67" s="108"/>
      <c r="L67"/>
      <c r="M67"/>
    </row>
    <row r="68" spans="1:13" ht="22.5" customHeight="1">
      <c r="A68"/>
      <c r="B68"/>
      <c r="C68"/>
      <c r="D68"/>
      <c r="E68"/>
      <c r="F68"/>
      <c r="G68"/>
      <c r="H68" s="108"/>
      <c r="I68" s="108"/>
      <c r="J68" s="108"/>
      <c r="K68" s="108"/>
      <c r="L68"/>
      <c r="M68"/>
    </row>
    <row r="69" spans="1:13" ht="22.5" customHeight="1">
      <c r="A69"/>
      <c r="B69"/>
      <c r="C69"/>
      <c r="D69"/>
      <c r="E69"/>
      <c r="F69"/>
      <c r="G69"/>
      <c r="H69" s="108"/>
      <c r="I69" s="108"/>
      <c r="J69" s="108"/>
      <c r="K69" s="108"/>
      <c r="L69"/>
      <c r="M69"/>
    </row>
    <row r="70" spans="1:13" ht="22.5" customHeight="1">
      <c r="A70"/>
      <c r="B70"/>
      <c r="C70"/>
      <c r="D70"/>
      <c r="E70"/>
      <c r="F70"/>
      <c r="G70"/>
      <c r="H70" s="108"/>
      <c r="I70" s="108"/>
      <c r="J70" s="108"/>
      <c r="K70" s="108"/>
      <c r="L70"/>
      <c r="M70"/>
    </row>
    <row r="71" spans="1:13" ht="22.5" customHeight="1">
      <c r="A71"/>
      <c r="B71"/>
      <c r="C71"/>
      <c r="D71"/>
      <c r="E71"/>
      <c r="F71"/>
      <c r="G71"/>
      <c r="H71" s="108"/>
      <c r="I71" s="108"/>
      <c r="J71" s="108"/>
      <c r="K71" s="108"/>
      <c r="L71"/>
      <c r="M71"/>
    </row>
    <row r="72" spans="1:13" ht="22.5" customHeight="1">
      <c r="A72"/>
      <c r="B72"/>
      <c r="C72"/>
      <c r="D72"/>
      <c r="E72"/>
      <c r="F72"/>
      <c r="G72"/>
      <c r="H72" s="108"/>
      <c r="I72" s="108"/>
      <c r="J72" s="108"/>
      <c r="K72" s="108"/>
      <c r="L72"/>
      <c r="M72"/>
    </row>
    <row r="73" spans="1:13" ht="22.5" customHeight="1">
      <c r="A73"/>
      <c r="B73"/>
      <c r="C73"/>
      <c r="D73"/>
      <c r="E73"/>
      <c r="F73"/>
      <c r="G73"/>
      <c r="H73" s="108"/>
      <c r="I73" s="108"/>
      <c r="J73" s="108"/>
      <c r="K73" s="108"/>
      <c r="L73"/>
      <c r="M73"/>
    </row>
    <row r="74" spans="1:13" ht="22.5" customHeight="1">
      <c r="A74"/>
      <c r="B74"/>
      <c r="C74"/>
      <c r="D74"/>
      <c r="E74"/>
      <c r="F74"/>
      <c r="G74"/>
      <c r="H74" s="108"/>
      <c r="I74" s="108"/>
      <c r="J74" s="108"/>
      <c r="K74" s="108"/>
      <c r="L74"/>
      <c r="M74"/>
    </row>
    <row r="75" spans="1:13" ht="22.5" customHeight="1">
      <c r="A75"/>
      <c r="B75"/>
      <c r="C75"/>
      <c r="D75"/>
      <c r="E75"/>
      <c r="F75"/>
      <c r="G75"/>
      <c r="H75" s="108"/>
      <c r="I75" s="108"/>
      <c r="J75" s="108"/>
      <c r="K75" s="108"/>
      <c r="L75"/>
      <c r="M75"/>
    </row>
    <row r="76" spans="1:13" ht="22.5" customHeight="1">
      <c r="A76"/>
      <c r="B76"/>
      <c r="C76"/>
      <c r="D76"/>
      <c r="E76"/>
      <c r="F76"/>
      <c r="G76"/>
      <c r="H76" s="108"/>
      <c r="I76" s="108"/>
      <c r="J76" s="108"/>
      <c r="K76" s="108"/>
      <c r="L76"/>
      <c r="M76"/>
    </row>
    <row r="77" spans="1:13" ht="22.5" customHeight="1">
      <c r="A77"/>
      <c r="B77"/>
      <c r="C77"/>
      <c r="D77"/>
      <c r="E77"/>
      <c r="F77"/>
      <c r="G77"/>
      <c r="H77" s="108"/>
      <c r="I77" s="108"/>
      <c r="J77" s="108"/>
      <c r="K77" s="108"/>
      <c r="L77"/>
      <c r="M77"/>
    </row>
    <row r="78" spans="1:13" ht="22.5" customHeight="1">
      <c r="A78"/>
      <c r="B78"/>
      <c r="C78"/>
      <c r="D78"/>
      <c r="E78"/>
      <c r="F78"/>
      <c r="G78"/>
      <c r="H78" s="108"/>
      <c r="I78" s="108"/>
      <c r="J78" s="108"/>
      <c r="K78" s="108"/>
      <c r="L78"/>
      <c r="M78"/>
    </row>
    <row r="79" spans="1:13" ht="22.5" customHeight="1">
      <c r="A79"/>
      <c r="B79"/>
      <c r="C79"/>
      <c r="D79"/>
      <c r="E79"/>
      <c r="F79"/>
      <c r="G79"/>
      <c r="H79" s="108"/>
      <c r="I79" s="108"/>
      <c r="J79" s="108"/>
      <c r="K79" s="108"/>
      <c r="L79"/>
      <c r="M79"/>
    </row>
    <row r="80" spans="1:13" ht="22.5" customHeight="1">
      <c r="A80"/>
      <c r="B80"/>
      <c r="C80"/>
      <c r="D80"/>
      <c r="E80"/>
      <c r="F80"/>
      <c r="G80"/>
      <c r="H80" s="108"/>
      <c r="I80" s="108"/>
      <c r="J80" s="108"/>
      <c r="K80" s="108"/>
      <c r="L80"/>
      <c r="M80"/>
    </row>
    <row r="81" spans="1:13" ht="22.5" customHeight="1">
      <c r="A81"/>
      <c r="B81"/>
      <c r="C81"/>
      <c r="D81"/>
      <c r="E81"/>
      <c r="F81"/>
      <c r="G81"/>
      <c r="H81" s="108"/>
      <c r="I81" s="108"/>
      <c r="J81" s="108"/>
      <c r="K81" s="108"/>
      <c r="L81"/>
      <c r="M81"/>
    </row>
    <row r="82" spans="1:13" ht="22.5" customHeight="1">
      <c r="A82"/>
      <c r="B82"/>
      <c r="C82"/>
      <c r="D82"/>
      <c r="E82"/>
      <c r="F82"/>
      <c r="G82"/>
      <c r="H82" s="108"/>
      <c r="I82" s="108"/>
      <c r="J82" s="108"/>
      <c r="K82" s="108"/>
      <c r="L82"/>
      <c r="M82"/>
    </row>
    <row r="83" spans="1:13" ht="22.5" customHeight="1">
      <c r="A83"/>
      <c r="B83"/>
      <c r="C83"/>
      <c r="D83"/>
      <c r="E83"/>
      <c r="F83"/>
      <c r="G83"/>
      <c r="H83" s="108"/>
      <c r="I83" s="108"/>
      <c r="J83" s="108"/>
      <c r="K83" s="108"/>
      <c r="L83"/>
      <c r="M83"/>
    </row>
    <row r="84" spans="1:13" ht="22.5" customHeight="1">
      <c r="A84"/>
      <c r="B84"/>
      <c r="C84"/>
      <c r="D84"/>
      <c r="E84"/>
      <c r="F84"/>
      <c r="G84"/>
      <c r="H84" s="108"/>
      <c r="I84" s="108"/>
      <c r="J84" s="108"/>
      <c r="K84" s="108"/>
      <c r="L84"/>
      <c r="M84"/>
    </row>
    <row r="85" spans="1:13" ht="22.5" customHeight="1">
      <c r="A85"/>
      <c r="B85"/>
      <c r="C85"/>
      <c r="D85"/>
      <c r="E85"/>
      <c r="F85"/>
      <c r="G85"/>
      <c r="H85" s="108"/>
      <c r="I85" s="108"/>
      <c r="J85" s="108"/>
      <c r="K85" s="108"/>
      <c r="L85"/>
      <c r="M85"/>
    </row>
    <row r="86" spans="1:13" ht="22.5" customHeight="1">
      <c r="A86"/>
      <c r="B86"/>
      <c r="C86"/>
      <c r="D86"/>
      <c r="E86"/>
      <c r="F86"/>
      <c r="G86"/>
      <c r="H86" s="108"/>
      <c r="I86" s="108"/>
      <c r="J86" s="108"/>
      <c r="K86" s="108"/>
      <c r="L86"/>
      <c r="M86"/>
    </row>
    <row r="87" spans="1:13" ht="22.5" customHeight="1">
      <c r="A87"/>
      <c r="B87"/>
      <c r="C87"/>
      <c r="D87"/>
      <c r="E87"/>
      <c r="F87"/>
      <c r="G87"/>
      <c r="H87" s="108"/>
      <c r="I87" s="108"/>
      <c r="J87" s="108"/>
      <c r="K87" s="108"/>
      <c r="L87"/>
      <c r="M87"/>
    </row>
    <row r="88" spans="1:13" ht="22.5" customHeight="1">
      <c r="A88"/>
      <c r="B88"/>
      <c r="C88"/>
      <c r="D88"/>
      <c r="E88"/>
      <c r="F88"/>
      <c r="G88"/>
      <c r="H88" s="108"/>
      <c r="I88" s="108"/>
      <c r="J88" s="108"/>
      <c r="K88" s="108"/>
      <c r="L88"/>
      <c r="M88"/>
    </row>
    <row r="89" spans="1:13" ht="22.5" customHeight="1">
      <c r="A89"/>
      <c r="B89"/>
      <c r="C89"/>
      <c r="D89"/>
      <c r="E89"/>
      <c r="F89"/>
      <c r="G89"/>
      <c r="H89" s="108"/>
      <c r="I89" s="108"/>
      <c r="J89" s="108"/>
      <c r="K89" s="108"/>
      <c r="L89"/>
      <c r="M89"/>
    </row>
    <row r="90" spans="1:13" ht="22.5" customHeight="1">
      <c r="A90"/>
      <c r="B90"/>
      <c r="C90"/>
      <c r="D90"/>
      <c r="E90"/>
      <c r="F90"/>
      <c r="G90"/>
      <c r="H90" s="108"/>
      <c r="I90" s="108"/>
      <c r="J90" s="108"/>
      <c r="K90" s="108"/>
      <c r="L90"/>
      <c r="M90"/>
    </row>
    <row r="91" spans="1:13" ht="22.5" customHeight="1">
      <c r="A91"/>
      <c r="B91"/>
      <c r="C91"/>
      <c r="D91"/>
      <c r="E91"/>
      <c r="F91"/>
      <c r="G91"/>
      <c r="H91" s="108"/>
      <c r="I91" s="108"/>
      <c r="J91" s="108"/>
      <c r="K91" s="108"/>
      <c r="L91"/>
      <c r="M91"/>
    </row>
    <row r="92" spans="1:13" ht="22.5" customHeight="1">
      <c r="A92"/>
      <c r="B92"/>
      <c r="C92"/>
      <c r="D92"/>
      <c r="E92"/>
      <c r="F92"/>
      <c r="G92"/>
      <c r="H92" s="108"/>
      <c r="I92" s="108"/>
      <c r="J92" s="108"/>
      <c r="K92" s="108"/>
      <c r="L92"/>
      <c r="M92"/>
    </row>
    <row r="93" spans="1:13" ht="22.5" customHeight="1">
      <c r="A93"/>
      <c r="B93"/>
      <c r="C93"/>
      <c r="D93"/>
      <c r="E93"/>
      <c r="F93"/>
      <c r="G93"/>
      <c r="H93" s="108"/>
      <c r="I93" s="108"/>
      <c r="J93" s="108"/>
      <c r="K93" s="108"/>
      <c r="L93"/>
      <c r="M93"/>
    </row>
    <row r="94" spans="1:13" ht="22.5" customHeight="1">
      <c r="A94"/>
      <c r="B94"/>
      <c r="C94"/>
      <c r="D94"/>
      <c r="E94"/>
      <c r="F94"/>
      <c r="G94"/>
      <c r="H94" s="108"/>
      <c r="I94" s="108"/>
      <c r="J94" s="108"/>
      <c r="K94" s="108"/>
      <c r="L94"/>
      <c r="M94"/>
    </row>
    <row r="95" spans="1:13" ht="22.5" customHeight="1">
      <c r="A95"/>
      <c r="B95"/>
      <c r="C95"/>
      <c r="D95"/>
      <c r="E95"/>
      <c r="F95"/>
      <c r="G95"/>
      <c r="H95" s="108"/>
      <c r="I95" s="108"/>
      <c r="J95" s="108"/>
      <c r="K95" s="108"/>
      <c r="L95"/>
      <c r="M95"/>
    </row>
    <row r="96" spans="1:13" ht="22.5" customHeight="1">
      <c r="A96"/>
      <c r="B96"/>
      <c r="C96"/>
      <c r="D96"/>
      <c r="E96"/>
      <c r="F96"/>
      <c r="G96"/>
      <c r="H96" s="108"/>
      <c r="I96" s="108"/>
      <c r="J96" s="108"/>
      <c r="K96" s="108"/>
      <c r="L96"/>
      <c r="M96"/>
    </row>
    <row r="97" spans="1:13" ht="22.5" customHeight="1">
      <c r="A97"/>
      <c r="B97"/>
      <c r="C97"/>
      <c r="D97"/>
      <c r="E97"/>
      <c r="F97"/>
      <c r="G97"/>
      <c r="H97" s="108"/>
      <c r="I97" s="108"/>
      <c r="J97" s="108"/>
      <c r="K97" s="108"/>
      <c r="L97"/>
      <c r="M97"/>
    </row>
    <row r="98" spans="1:13" ht="22.5" customHeight="1">
      <c r="A98"/>
      <c r="B98"/>
      <c r="C98"/>
      <c r="D98"/>
      <c r="E98"/>
      <c r="F98"/>
      <c r="G98"/>
      <c r="H98" s="108"/>
      <c r="I98" s="108"/>
      <c r="J98" s="108"/>
      <c r="K98" s="108"/>
      <c r="L98"/>
      <c r="M98"/>
    </row>
    <row r="99" spans="1:13" ht="22.5" customHeight="1">
      <c r="A99"/>
      <c r="B99"/>
      <c r="C99"/>
      <c r="D99"/>
      <c r="E99"/>
      <c r="F99"/>
      <c r="G99"/>
      <c r="H99" s="108"/>
      <c r="I99" s="108"/>
      <c r="J99" s="108"/>
      <c r="K99" s="108"/>
      <c r="L99"/>
      <c r="M99"/>
    </row>
    <row r="100" spans="1:13" ht="22.5" customHeight="1">
      <c r="A100"/>
      <c r="B100"/>
      <c r="C100"/>
      <c r="D100"/>
      <c r="E100"/>
      <c r="F100"/>
      <c r="G100"/>
      <c r="H100" s="108"/>
      <c r="I100" s="108"/>
      <c r="J100" s="108"/>
      <c r="K100" s="108"/>
      <c r="L100"/>
      <c r="M100"/>
    </row>
    <row r="101" spans="1:13" ht="22.5" customHeight="1">
      <c r="A101"/>
      <c r="B101"/>
      <c r="C101"/>
      <c r="D101"/>
      <c r="E101"/>
      <c r="F101"/>
      <c r="G101"/>
      <c r="H101" s="108"/>
      <c r="I101" s="108"/>
      <c r="J101" s="108"/>
      <c r="K101" s="108"/>
      <c r="L101"/>
      <c r="M101"/>
    </row>
    <row r="102" spans="1:13" ht="22.5" customHeight="1">
      <c r="A102"/>
      <c r="B102"/>
      <c r="C102"/>
      <c r="D102"/>
      <c r="E102"/>
      <c r="F102"/>
      <c r="G102"/>
      <c r="H102" s="108"/>
      <c r="I102" s="108"/>
      <c r="J102" s="108"/>
      <c r="K102" s="108"/>
      <c r="L102"/>
      <c r="M102"/>
    </row>
    <row r="103" spans="1:13" ht="22.5" customHeight="1">
      <c r="A103"/>
      <c r="B103"/>
      <c r="C103"/>
      <c r="D103"/>
      <c r="E103"/>
      <c r="F103"/>
      <c r="G103"/>
      <c r="H103" s="108"/>
      <c r="I103" s="108"/>
      <c r="J103" s="108"/>
      <c r="K103" s="108"/>
      <c r="L103"/>
      <c r="M103"/>
    </row>
    <row r="104" spans="1:13" ht="22.5" customHeight="1">
      <c r="A104"/>
      <c r="B104"/>
      <c r="C104"/>
      <c r="D104"/>
      <c r="E104"/>
      <c r="F104"/>
      <c r="G104"/>
      <c r="H104" s="108"/>
      <c r="I104" s="108"/>
      <c r="J104" s="108"/>
      <c r="K104" s="108"/>
      <c r="L104"/>
      <c r="M104"/>
    </row>
    <row r="105" spans="1:13" ht="22.5" customHeight="1">
      <c r="A105"/>
      <c r="B105"/>
      <c r="C105"/>
      <c r="D105"/>
      <c r="E105"/>
      <c r="F105"/>
      <c r="G105"/>
      <c r="H105" s="108"/>
      <c r="I105" s="108"/>
      <c r="J105" s="108"/>
      <c r="K105" s="108"/>
      <c r="L105"/>
      <c r="M105"/>
    </row>
    <row r="106" spans="1:13" ht="22.5" customHeight="1">
      <c r="A106"/>
      <c r="B106"/>
      <c r="C106"/>
      <c r="D106"/>
      <c r="E106"/>
      <c r="F106"/>
      <c r="G106"/>
      <c r="H106" s="108"/>
      <c r="I106" s="108"/>
      <c r="J106" s="108"/>
      <c r="K106" s="108"/>
      <c r="L106"/>
      <c r="M106"/>
    </row>
    <row r="107" spans="1:13" ht="22.5" customHeight="1">
      <c r="A107"/>
      <c r="B107"/>
      <c r="C107"/>
      <c r="D107"/>
      <c r="E107"/>
      <c r="F107"/>
      <c r="G107"/>
      <c r="H107" s="108"/>
      <c r="I107" s="108"/>
      <c r="J107" s="108"/>
      <c r="K107" s="108"/>
      <c r="L107"/>
      <c r="M107"/>
    </row>
    <row r="108" spans="1:13" ht="22.5" customHeight="1">
      <c r="A108"/>
      <c r="B108"/>
      <c r="C108"/>
      <c r="D108"/>
      <c r="E108"/>
      <c r="F108"/>
      <c r="G108"/>
      <c r="H108" s="108"/>
      <c r="I108" s="108"/>
      <c r="J108" s="108"/>
      <c r="K108" s="108"/>
      <c r="L108"/>
      <c r="M108"/>
    </row>
    <row r="109" spans="1:13" ht="22.5" customHeight="1">
      <c r="A109"/>
      <c r="B109"/>
      <c r="C109"/>
      <c r="D109"/>
      <c r="E109"/>
      <c r="F109"/>
      <c r="G109"/>
      <c r="H109" s="108"/>
      <c r="I109" s="108"/>
      <c r="J109" s="108"/>
      <c r="K109" s="108"/>
      <c r="L109"/>
      <c r="M109"/>
    </row>
    <row r="110" spans="1:13" ht="22.5" customHeight="1">
      <c r="A110"/>
      <c r="B110"/>
      <c r="C110"/>
      <c r="D110"/>
      <c r="E110"/>
      <c r="F110"/>
      <c r="G110"/>
      <c r="H110" s="108"/>
      <c r="I110" s="108"/>
      <c r="J110" s="108"/>
      <c r="K110" s="108"/>
      <c r="L110"/>
      <c r="M110"/>
    </row>
    <row r="111" spans="1:13" ht="22.5" customHeight="1">
      <c r="A111"/>
      <c r="B111"/>
      <c r="C111"/>
      <c r="D111"/>
      <c r="E111"/>
      <c r="F111"/>
      <c r="G111"/>
      <c r="H111" s="108"/>
      <c r="I111" s="108"/>
      <c r="J111" s="108"/>
      <c r="K111" s="108"/>
      <c r="L111"/>
      <c r="M111"/>
    </row>
    <row r="112" spans="1:13" ht="22.5" customHeight="1">
      <c r="A112"/>
      <c r="B112"/>
      <c r="C112"/>
      <c r="D112"/>
      <c r="E112"/>
      <c r="F112"/>
      <c r="G112"/>
      <c r="H112" s="108"/>
      <c r="I112" s="108"/>
      <c r="J112" s="108"/>
      <c r="K112" s="108"/>
      <c r="L112"/>
      <c r="M112"/>
    </row>
    <row r="113" spans="1:13" ht="22.5" customHeight="1">
      <c r="A113"/>
      <c r="B113"/>
      <c r="C113"/>
      <c r="D113"/>
      <c r="E113"/>
      <c r="F113"/>
      <c r="G113"/>
      <c r="H113" s="108"/>
      <c r="I113" s="108"/>
      <c r="J113" s="108"/>
      <c r="K113" s="108"/>
      <c r="L113"/>
      <c r="M113"/>
    </row>
    <row r="114" spans="1:13" ht="22.5" customHeight="1">
      <c r="A114"/>
      <c r="B114"/>
      <c r="C114"/>
      <c r="D114"/>
      <c r="E114"/>
      <c r="F114"/>
      <c r="G114"/>
      <c r="H114" s="108"/>
      <c r="I114" s="108"/>
      <c r="J114" s="108"/>
      <c r="K114" s="108"/>
      <c r="L114"/>
      <c r="M114"/>
    </row>
    <row r="115" spans="1:13" ht="22.5" customHeight="1">
      <c r="A115"/>
      <c r="B115"/>
      <c r="C115"/>
      <c r="D115"/>
      <c r="E115"/>
      <c r="F115"/>
      <c r="G115"/>
      <c r="H115" s="108"/>
      <c r="I115" s="108"/>
      <c r="J115" s="108"/>
      <c r="K115" s="108"/>
      <c r="L115"/>
      <c r="M115"/>
    </row>
    <row r="116" spans="1:13" ht="22.5" customHeight="1">
      <c r="A116"/>
      <c r="B116"/>
      <c r="C116"/>
      <c r="D116"/>
      <c r="E116"/>
      <c r="F116"/>
      <c r="G116"/>
      <c r="H116" s="108"/>
      <c r="I116" s="108"/>
      <c r="J116" s="108"/>
      <c r="K116" s="108"/>
      <c r="L116"/>
      <c r="M116"/>
    </row>
    <row r="117" spans="1:13" ht="22.5" customHeight="1">
      <c r="A117"/>
      <c r="B117"/>
      <c r="C117"/>
      <c r="D117"/>
      <c r="E117"/>
      <c r="F117"/>
      <c r="G117"/>
      <c r="H117" s="108"/>
      <c r="I117" s="108"/>
      <c r="J117" s="108"/>
      <c r="K117" s="108"/>
      <c r="L117"/>
      <c r="M117"/>
    </row>
    <row r="118" spans="1:13" ht="22.5" customHeight="1">
      <c r="A118"/>
      <c r="B118"/>
      <c r="C118"/>
      <c r="D118"/>
      <c r="E118"/>
      <c r="F118"/>
      <c r="G118"/>
      <c r="H118" s="108"/>
      <c r="I118" s="108"/>
      <c r="J118" s="108"/>
      <c r="K118" s="108"/>
      <c r="L118"/>
      <c r="M118"/>
    </row>
    <row r="119" spans="1:13" ht="22.5" customHeight="1">
      <c r="A119"/>
      <c r="B119"/>
      <c r="C119"/>
      <c r="D119"/>
      <c r="E119"/>
      <c r="F119"/>
      <c r="G119"/>
      <c r="H119" s="108"/>
      <c r="I119" s="108"/>
      <c r="J119" s="108"/>
      <c r="K119" s="108"/>
      <c r="L119"/>
      <c r="M119"/>
    </row>
    <row r="120" spans="1:13" ht="22.5" customHeight="1">
      <c r="A120"/>
      <c r="B120"/>
      <c r="C120"/>
      <c r="D120"/>
      <c r="E120"/>
      <c r="F120"/>
      <c r="G120"/>
      <c r="H120" s="108"/>
      <c r="I120" s="108"/>
      <c r="J120" s="108"/>
      <c r="K120" s="108"/>
      <c r="L120"/>
      <c r="M120"/>
    </row>
    <row r="121" spans="1:13" ht="22.5" customHeight="1">
      <c r="A121"/>
      <c r="B121"/>
      <c r="C121"/>
      <c r="D121"/>
      <c r="E121"/>
      <c r="F121"/>
      <c r="G121"/>
      <c r="H121" s="108"/>
      <c r="I121" s="108"/>
      <c r="J121" s="108"/>
      <c r="K121" s="108"/>
      <c r="L121"/>
      <c r="M121"/>
    </row>
    <row r="122" spans="1:13" ht="22.5" customHeight="1">
      <c r="A122"/>
      <c r="B122"/>
      <c r="C122"/>
      <c r="D122"/>
      <c r="E122"/>
      <c r="F122"/>
      <c r="G122"/>
      <c r="H122" s="108"/>
      <c r="I122" s="108"/>
      <c r="J122" s="108"/>
      <c r="K122" s="108"/>
      <c r="L122"/>
      <c r="M122"/>
    </row>
    <row r="123" spans="1:13" ht="22.5" customHeight="1">
      <c r="A123"/>
      <c r="B123"/>
      <c r="C123"/>
      <c r="D123"/>
      <c r="E123"/>
      <c r="F123"/>
      <c r="G123"/>
      <c r="H123" s="108"/>
      <c r="I123" s="108"/>
      <c r="J123" s="108"/>
      <c r="K123" s="108"/>
      <c r="L123"/>
      <c r="M123"/>
    </row>
    <row r="124" spans="1:13" ht="22.5" customHeight="1">
      <c r="A124"/>
      <c r="B124"/>
      <c r="C124"/>
      <c r="D124"/>
      <c r="E124"/>
      <c r="F124"/>
      <c r="G124"/>
      <c r="H124" s="108"/>
      <c r="I124" s="108"/>
      <c r="J124" s="108"/>
      <c r="K124" s="108"/>
      <c r="L124"/>
      <c r="M124"/>
    </row>
    <row r="125" spans="1:13" ht="22.5" customHeight="1">
      <c r="A125"/>
      <c r="B125"/>
      <c r="C125"/>
      <c r="D125"/>
      <c r="E125"/>
      <c r="F125"/>
      <c r="G125"/>
      <c r="H125" s="108"/>
      <c r="I125" s="108"/>
      <c r="J125" s="108"/>
      <c r="K125" s="108"/>
      <c r="L125"/>
      <c r="M125"/>
    </row>
    <row r="126" spans="1:13" ht="22.5" customHeight="1">
      <c r="A126"/>
      <c r="B126"/>
      <c r="C126"/>
      <c r="D126"/>
      <c r="E126"/>
      <c r="F126"/>
      <c r="G126"/>
      <c r="H126" s="108"/>
      <c r="I126" s="108"/>
      <c r="J126" s="108"/>
      <c r="K126" s="108"/>
      <c r="L126"/>
      <c r="M126"/>
    </row>
    <row r="127" spans="1:13" ht="22.5" customHeight="1">
      <c r="A127"/>
      <c r="B127"/>
      <c r="C127"/>
      <c r="D127"/>
      <c r="E127"/>
      <c r="F127"/>
      <c r="G127"/>
      <c r="H127" s="108"/>
      <c r="I127" s="108"/>
      <c r="J127" s="108"/>
      <c r="K127" s="108"/>
      <c r="L127"/>
      <c r="M127"/>
    </row>
    <row r="128" spans="1:13" ht="22.5" customHeight="1">
      <c r="A128"/>
      <c r="B128"/>
      <c r="C128"/>
      <c r="D128"/>
      <c r="E128"/>
      <c r="F128"/>
      <c r="G128"/>
      <c r="H128" s="108"/>
      <c r="I128" s="108"/>
      <c r="J128" s="108"/>
      <c r="K128" s="108"/>
      <c r="L128"/>
      <c r="M128"/>
    </row>
    <row r="129" spans="1:13" ht="22.5" customHeight="1">
      <c r="A129"/>
      <c r="B129"/>
      <c r="C129"/>
      <c r="D129"/>
      <c r="E129"/>
      <c r="F129"/>
      <c r="G129"/>
      <c r="H129" s="108"/>
      <c r="I129" s="108"/>
      <c r="J129" s="108"/>
      <c r="K129" s="108"/>
      <c r="L129"/>
      <c r="M129"/>
    </row>
    <row r="130" spans="1:13" ht="22.5" customHeight="1">
      <c r="A130"/>
      <c r="B130"/>
      <c r="C130"/>
      <c r="D130"/>
      <c r="E130"/>
      <c r="F130"/>
      <c r="G130"/>
      <c r="H130" s="108"/>
      <c r="I130" s="108"/>
      <c r="J130" s="108"/>
      <c r="K130" s="108"/>
      <c r="L130"/>
      <c r="M130"/>
    </row>
    <row r="131" spans="1:13" ht="22.5" customHeight="1">
      <c r="A131"/>
      <c r="B131"/>
      <c r="C131"/>
      <c r="D131"/>
      <c r="E131"/>
      <c r="F131"/>
      <c r="G131"/>
      <c r="H131" s="108"/>
      <c r="I131" s="108"/>
      <c r="J131" s="108"/>
      <c r="K131" s="108"/>
      <c r="L131"/>
      <c r="M131"/>
    </row>
    <row r="132" spans="1:13" ht="22.5" customHeight="1">
      <c r="A132"/>
      <c r="B132"/>
      <c r="C132"/>
      <c r="D132"/>
      <c r="E132"/>
      <c r="F132"/>
      <c r="G132"/>
      <c r="H132" s="108"/>
      <c r="I132" s="108"/>
      <c r="J132" s="108"/>
      <c r="K132" s="108"/>
      <c r="L132"/>
      <c r="M132"/>
    </row>
    <row r="133" spans="1:13" ht="22.5" customHeight="1">
      <c r="A133"/>
      <c r="B133"/>
      <c r="C133"/>
      <c r="D133"/>
      <c r="E133"/>
      <c r="F133"/>
      <c r="G133"/>
      <c r="H133" s="108"/>
      <c r="I133" s="108"/>
      <c r="J133" s="108"/>
      <c r="K133" s="108"/>
      <c r="L133"/>
      <c r="M133"/>
    </row>
    <row r="134" spans="1:13" ht="22.5" customHeight="1">
      <c r="A134"/>
      <c r="B134"/>
      <c r="C134"/>
      <c r="D134"/>
      <c r="E134"/>
      <c r="F134"/>
      <c r="G134"/>
      <c r="H134" s="108"/>
      <c r="I134" s="108"/>
      <c r="J134" s="108"/>
      <c r="K134" s="108"/>
      <c r="L134"/>
      <c r="M134"/>
    </row>
    <row r="135" spans="1:13" ht="22.5" customHeight="1">
      <c r="A135"/>
      <c r="B135"/>
      <c r="C135"/>
      <c r="D135"/>
      <c r="E135"/>
      <c r="F135"/>
      <c r="G135"/>
      <c r="H135" s="108"/>
      <c r="I135" s="108"/>
      <c r="J135" s="108"/>
      <c r="K135" s="108"/>
      <c r="L135"/>
      <c r="M135"/>
    </row>
    <row r="136" spans="1:13" ht="22.5" customHeight="1">
      <c r="A136"/>
      <c r="B136"/>
      <c r="C136"/>
      <c r="D136"/>
      <c r="E136"/>
      <c r="F136"/>
      <c r="G136"/>
      <c r="H136" s="108"/>
      <c r="I136" s="108"/>
      <c r="J136" s="108"/>
      <c r="K136" s="108"/>
      <c r="L136"/>
      <c r="M136"/>
    </row>
    <row r="137" spans="1:13" ht="22.5" customHeight="1">
      <c r="A137"/>
      <c r="B137"/>
      <c r="C137"/>
      <c r="D137"/>
      <c r="E137"/>
      <c r="F137"/>
      <c r="G137"/>
      <c r="H137" s="108"/>
      <c r="I137" s="108"/>
      <c r="J137" s="108"/>
      <c r="K137" s="108"/>
      <c r="L137"/>
      <c r="M137"/>
    </row>
    <row r="138" spans="1:13" ht="22.5" customHeight="1">
      <c r="A138"/>
      <c r="B138"/>
      <c r="C138"/>
      <c r="D138"/>
      <c r="E138"/>
      <c r="F138"/>
      <c r="G138"/>
      <c r="H138" s="108"/>
      <c r="I138" s="108"/>
      <c r="J138" s="108"/>
      <c r="K138" s="108"/>
      <c r="L138"/>
      <c r="M138"/>
    </row>
    <row r="139" spans="1:13" ht="22.5" customHeight="1">
      <c r="A139"/>
      <c r="B139"/>
      <c r="C139"/>
      <c r="D139"/>
      <c r="E139"/>
      <c r="F139"/>
      <c r="G139"/>
      <c r="H139" s="108"/>
      <c r="I139" s="108"/>
      <c r="J139" s="108"/>
      <c r="K139" s="108"/>
      <c r="L139"/>
      <c r="M139"/>
    </row>
    <row r="140" spans="1:13" ht="22.5" customHeight="1">
      <c r="A140"/>
      <c r="B140"/>
      <c r="C140"/>
      <c r="D140"/>
      <c r="E140"/>
      <c r="F140"/>
      <c r="G140"/>
      <c r="H140" s="108"/>
      <c r="I140" s="108"/>
      <c r="J140" s="108"/>
      <c r="K140" s="108"/>
      <c r="L140"/>
      <c r="M140"/>
    </row>
    <row r="141" spans="1:13" ht="22.5" customHeight="1">
      <c r="A141"/>
      <c r="B141"/>
      <c r="C141"/>
      <c r="D141"/>
      <c r="E141"/>
      <c r="F141"/>
      <c r="G141"/>
      <c r="H141" s="108"/>
      <c r="I141" s="108"/>
      <c r="J141" s="108"/>
      <c r="K141" s="108"/>
      <c r="L141"/>
      <c r="M141"/>
    </row>
    <row r="142" spans="1:13" ht="22.5" customHeight="1">
      <c r="A142"/>
      <c r="B142"/>
      <c r="C142"/>
      <c r="D142"/>
      <c r="E142"/>
      <c r="F142"/>
      <c r="G142"/>
      <c r="H142" s="108"/>
      <c r="I142" s="108"/>
      <c r="J142" s="108"/>
      <c r="K142" s="108"/>
      <c r="L142"/>
      <c r="M142"/>
    </row>
    <row r="143" spans="1:13" ht="22.5" customHeight="1">
      <c r="A143"/>
      <c r="B143"/>
      <c r="C143"/>
      <c r="D143"/>
      <c r="E143"/>
      <c r="F143"/>
      <c r="G143"/>
      <c r="H143" s="108"/>
      <c r="I143" s="108"/>
      <c r="J143" s="108"/>
      <c r="K143" s="108"/>
      <c r="L143"/>
      <c r="M143"/>
    </row>
    <row r="144" spans="1:13" ht="22.5" customHeight="1">
      <c r="A144"/>
      <c r="B144"/>
      <c r="C144"/>
      <c r="D144"/>
      <c r="E144"/>
      <c r="F144"/>
      <c r="G144"/>
      <c r="H144" s="108"/>
      <c r="I144" s="108"/>
      <c r="J144" s="108"/>
      <c r="K144" s="108"/>
      <c r="L144"/>
      <c r="M144"/>
    </row>
    <row r="145" spans="1:13" ht="22.5" customHeight="1">
      <c r="A145"/>
      <c r="B145"/>
      <c r="C145"/>
      <c r="D145"/>
      <c r="E145"/>
      <c r="F145"/>
      <c r="G145"/>
      <c r="H145" s="108"/>
      <c r="I145" s="108"/>
      <c r="J145" s="108"/>
      <c r="K145" s="108"/>
      <c r="L145"/>
      <c r="M145"/>
    </row>
    <row r="146" spans="1:13" ht="22.5" customHeight="1">
      <c r="A146"/>
      <c r="B146"/>
      <c r="C146"/>
      <c r="D146"/>
      <c r="E146"/>
      <c r="F146"/>
      <c r="G146"/>
      <c r="H146" s="108"/>
      <c r="I146" s="108"/>
      <c r="J146" s="108"/>
      <c r="K146" s="108"/>
      <c r="L146"/>
      <c r="M146"/>
    </row>
    <row r="147" spans="1:13" ht="22.5" customHeight="1">
      <c r="A147"/>
      <c r="B147"/>
      <c r="C147"/>
      <c r="D147"/>
      <c r="E147"/>
      <c r="F147"/>
      <c r="G147"/>
      <c r="H147" s="108"/>
      <c r="I147" s="108"/>
      <c r="J147" s="108"/>
      <c r="K147" s="108"/>
      <c r="L147"/>
      <c r="M147"/>
    </row>
    <row r="148" spans="1:13" ht="22.5" customHeight="1">
      <c r="A148"/>
      <c r="B148"/>
      <c r="C148"/>
      <c r="D148"/>
      <c r="E148"/>
      <c r="F148"/>
      <c r="G148"/>
      <c r="H148" s="108"/>
      <c r="I148" s="108"/>
      <c r="J148" s="108"/>
      <c r="K148" s="108"/>
      <c r="L148"/>
      <c r="M148"/>
    </row>
    <row r="149" spans="1:13" ht="22.5" customHeight="1">
      <c r="A149"/>
      <c r="B149"/>
      <c r="C149"/>
      <c r="D149"/>
      <c r="E149"/>
      <c r="F149"/>
      <c r="G149"/>
      <c r="H149" s="108"/>
      <c r="I149" s="108"/>
      <c r="J149" s="108"/>
      <c r="K149" s="108"/>
      <c r="L149"/>
      <c r="M149"/>
    </row>
    <row r="150" spans="1:13" ht="22.5" customHeight="1">
      <c r="A150"/>
      <c r="B150"/>
      <c r="C150"/>
      <c r="D150"/>
      <c r="E150"/>
      <c r="F150"/>
      <c r="G150"/>
      <c r="H150" s="108"/>
      <c r="I150" s="108"/>
      <c r="J150" s="108"/>
      <c r="K150" s="108"/>
      <c r="L150"/>
      <c r="M150"/>
    </row>
    <row r="151" spans="1:13" ht="22.5" customHeight="1">
      <c r="A151"/>
      <c r="B151"/>
      <c r="C151"/>
      <c r="D151"/>
      <c r="E151"/>
      <c r="F151"/>
      <c r="G151"/>
      <c r="H151" s="108"/>
      <c r="I151" s="108"/>
      <c r="J151" s="108"/>
      <c r="K151" s="108"/>
      <c r="L151"/>
      <c r="M151"/>
    </row>
    <row r="152" spans="1:13" ht="22.5" customHeight="1">
      <c r="A152"/>
      <c r="B152"/>
      <c r="C152"/>
      <c r="D152"/>
      <c r="E152"/>
      <c r="F152"/>
      <c r="G152"/>
      <c r="H152" s="108"/>
      <c r="I152" s="108"/>
      <c r="J152" s="108"/>
      <c r="K152" s="108"/>
      <c r="L152"/>
      <c r="M152"/>
    </row>
    <row r="153" spans="1:13" ht="22.5" customHeight="1">
      <c r="A153"/>
      <c r="B153"/>
      <c r="C153"/>
      <c r="D153"/>
      <c r="E153"/>
      <c r="F153"/>
      <c r="G153"/>
      <c r="H153" s="108"/>
      <c r="I153" s="108"/>
      <c r="J153" s="108"/>
      <c r="K153" s="108"/>
      <c r="L153"/>
      <c r="M153"/>
    </row>
    <row r="154" spans="1:13" ht="22.5" customHeight="1">
      <c r="A154"/>
      <c r="B154"/>
      <c r="C154"/>
      <c r="D154"/>
      <c r="E154"/>
      <c r="F154"/>
      <c r="G154"/>
      <c r="H154" s="108"/>
      <c r="I154" s="108"/>
      <c r="J154" s="108"/>
      <c r="K154" s="108"/>
      <c r="L154"/>
      <c r="M154"/>
    </row>
    <row r="155" spans="1:13" ht="22.5" customHeight="1">
      <c r="A155"/>
      <c r="B155"/>
      <c r="C155"/>
      <c r="D155"/>
      <c r="E155"/>
      <c r="F155"/>
      <c r="G155"/>
      <c r="H155" s="108"/>
      <c r="I155" s="108"/>
      <c r="J155" s="108"/>
      <c r="K155" s="108"/>
      <c r="L155"/>
      <c r="M155"/>
    </row>
    <row r="156" spans="1:13" ht="22.5" customHeight="1">
      <c r="A156"/>
      <c r="B156"/>
      <c r="C156"/>
      <c r="D156"/>
      <c r="E156"/>
      <c r="F156"/>
      <c r="G156"/>
      <c r="H156" s="108"/>
      <c r="I156" s="108"/>
      <c r="J156" s="108"/>
      <c r="K156" s="108"/>
      <c r="L156"/>
      <c r="M156"/>
    </row>
    <row r="157" spans="1:13" ht="22.5" customHeight="1">
      <c r="A157"/>
      <c r="B157"/>
      <c r="C157"/>
      <c r="D157"/>
      <c r="E157"/>
      <c r="F157"/>
      <c r="G157"/>
      <c r="H157" s="108"/>
      <c r="I157" s="108"/>
      <c r="J157" s="108"/>
      <c r="K157" s="108"/>
      <c r="L157"/>
      <c r="M157"/>
    </row>
    <row r="158" spans="1:13" ht="22.5" customHeight="1">
      <c r="A158"/>
      <c r="B158"/>
      <c r="C158"/>
      <c r="D158"/>
      <c r="E158"/>
      <c r="F158"/>
      <c r="G158"/>
      <c r="H158" s="108"/>
      <c r="I158" s="108"/>
      <c r="J158" s="108"/>
      <c r="K158" s="108"/>
      <c r="L158"/>
      <c r="M158"/>
    </row>
    <row r="159" spans="1:13" ht="22.5" customHeight="1">
      <c r="A159"/>
      <c r="B159"/>
      <c r="C159"/>
      <c r="D159"/>
      <c r="E159"/>
      <c r="F159"/>
      <c r="G159"/>
      <c r="H159" s="108"/>
      <c r="I159" s="108"/>
      <c r="J159" s="108"/>
      <c r="K159" s="108"/>
      <c r="L159"/>
      <c r="M159"/>
    </row>
    <row r="160" spans="1:13" ht="22.5" customHeight="1">
      <c r="A160"/>
      <c r="B160"/>
      <c r="C160"/>
      <c r="D160"/>
      <c r="E160"/>
      <c r="F160"/>
      <c r="G160"/>
      <c r="H160" s="108"/>
      <c r="I160" s="108"/>
      <c r="J160" s="108"/>
      <c r="K160" s="108"/>
      <c r="L160"/>
      <c r="M160"/>
    </row>
    <row r="161" spans="1:13" ht="22.5" customHeight="1">
      <c r="A161"/>
      <c r="B161"/>
      <c r="C161"/>
      <c r="D161"/>
      <c r="E161"/>
      <c r="F161"/>
      <c r="G161"/>
      <c r="H161" s="108"/>
      <c r="I161" s="108"/>
      <c r="J161" s="108"/>
      <c r="K161" s="108"/>
      <c r="L161"/>
      <c r="M161"/>
    </row>
    <row r="162" spans="1:13" ht="22.5" customHeight="1">
      <c r="A162"/>
      <c r="B162"/>
      <c r="C162"/>
      <c r="D162"/>
      <c r="E162"/>
      <c r="F162"/>
      <c r="G162"/>
      <c r="H162" s="108"/>
      <c r="I162" s="108"/>
      <c r="J162" s="108"/>
      <c r="K162" s="108"/>
      <c r="L162"/>
      <c r="M162"/>
    </row>
    <row r="163" spans="1:13" ht="22.5" customHeight="1">
      <c r="A163"/>
      <c r="B163"/>
      <c r="C163"/>
      <c r="D163"/>
      <c r="E163"/>
      <c r="F163"/>
      <c r="G163"/>
      <c r="H163" s="108"/>
      <c r="I163" s="108"/>
      <c r="J163" s="108"/>
      <c r="K163" s="108"/>
      <c r="L163"/>
      <c r="M163"/>
    </row>
    <row r="164" spans="1:13" ht="22.5" customHeight="1">
      <c r="A164"/>
      <c r="B164"/>
      <c r="C164"/>
      <c r="D164"/>
      <c r="E164"/>
      <c r="F164"/>
      <c r="G164"/>
      <c r="H164" s="108"/>
      <c r="I164" s="108"/>
      <c r="J164" s="108"/>
      <c r="K164" s="108"/>
      <c r="L164"/>
      <c r="M164"/>
    </row>
    <row r="165" spans="1:13" ht="22.5" customHeight="1">
      <c r="A165"/>
      <c r="B165"/>
      <c r="C165"/>
      <c r="D165"/>
      <c r="E165"/>
      <c r="F165"/>
      <c r="G165"/>
      <c r="H165" s="108"/>
      <c r="I165" s="108"/>
      <c r="J165" s="108"/>
      <c r="K165" s="108"/>
      <c r="L165"/>
      <c r="M165"/>
    </row>
    <row r="166" spans="1:13" ht="22.5" customHeight="1">
      <c r="A166"/>
      <c r="B166"/>
      <c r="C166"/>
      <c r="D166"/>
      <c r="E166"/>
      <c r="F166"/>
      <c r="G166"/>
      <c r="H166" s="108"/>
      <c r="I166" s="108"/>
      <c r="J166" s="108"/>
      <c r="K166" s="108"/>
      <c r="L166"/>
      <c r="M166"/>
    </row>
    <row r="167" spans="1:13" ht="22.5" customHeight="1">
      <c r="A167"/>
      <c r="B167"/>
      <c r="C167"/>
      <c r="D167"/>
      <c r="E167"/>
      <c r="F167"/>
      <c r="G167"/>
      <c r="H167" s="108"/>
      <c r="I167" s="108"/>
      <c r="J167" s="108"/>
      <c r="K167" s="108"/>
      <c r="L167"/>
      <c r="M167"/>
    </row>
    <row r="168" spans="1:13" ht="22.5" customHeight="1">
      <c r="A168"/>
      <c r="B168"/>
      <c r="C168"/>
      <c r="D168"/>
      <c r="E168"/>
      <c r="F168"/>
      <c r="G168"/>
      <c r="H168" s="108"/>
      <c r="I168" s="108"/>
      <c r="J168" s="108"/>
      <c r="K168" s="108"/>
      <c r="L168"/>
      <c r="M168"/>
    </row>
    <row r="169" spans="1:13" ht="22.5" customHeight="1">
      <c r="A169"/>
      <c r="B169"/>
      <c r="C169"/>
      <c r="D169"/>
      <c r="E169"/>
      <c r="F169"/>
      <c r="G169"/>
      <c r="H169" s="108"/>
      <c r="I169" s="108"/>
      <c r="J169" s="108"/>
      <c r="K169" s="108"/>
      <c r="L169"/>
      <c r="M169"/>
    </row>
    <row r="170" spans="1:13" ht="22.5" customHeight="1">
      <c r="A170"/>
      <c r="B170"/>
      <c r="C170"/>
      <c r="D170"/>
      <c r="E170"/>
      <c r="F170"/>
      <c r="G170"/>
      <c r="H170" s="108"/>
      <c r="I170" s="108"/>
      <c r="J170" s="108"/>
      <c r="K170" s="108"/>
      <c r="L170"/>
      <c r="M170"/>
    </row>
    <row r="171" spans="1:13" ht="22.5" customHeight="1">
      <c r="A171"/>
      <c r="B171"/>
      <c r="C171"/>
      <c r="D171"/>
      <c r="E171"/>
      <c r="F171"/>
      <c r="G171"/>
      <c r="H171" s="108"/>
      <c r="I171" s="108"/>
      <c r="J171" s="108"/>
      <c r="K171" s="108"/>
      <c r="L171"/>
      <c r="M171"/>
    </row>
    <row r="172" spans="1:13" ht="22.5" customHeight="1">
      <c r="A172"/>
      <c r="B172"/>
      <c r="C172"/>
      <c r="D172"/>
      <c r="E172"/>
      <c r="F172"/>
      <c r="G172"/>
      <c r="H172" s="108"/>
      <c r="I172" s="108"/>
      <c r="J172" s="108"/>
      <c r="K172" s="108"/>
      <c r="L172"/>
      <c r="M172"/>
    </row>
    <row r="173" spans="1:13" ht="22.5" customHeight="1">
      <c r="A173"/>
      <c r="B173"/>
      <c r="C173"/>
      <c r="D173"/>
      <c r="E173"/>
      <c r="F173"/>
      <c r="G173"/>
      <c r="H173" s="108"/>
      <c r="I173" s="108"/>
      <c r="J173" s="108"/>
      <c r="K173" s="108"/>
      <c r="L173"/>
      <c r="M173"/>
    </row>
    <row r="174" spans="1:13" ht="22.5" customHeight="1">
      <c r="A174"/>
      <c r="B174"/>
      <c r="C174"/>
      <c r="D174"/>
      <c r="E174"/>
      <c r="F174"/>
      <c r="G174"/>
      <c r="H174" s="108"/>
      <c r="I174" s="108"/>
      <c r="J174" s="108"/>
      <c r="K174" s="108"/>
      <c r="L174"/>
      <c r="M174"/>
    </row>
    <row r="175" spans="1:13" ht="22.5" customHeight="1">
      <c r="A175"/>
      <c r="B175"/>
      <c r="C175"/>
      <c r="D175"/>
      <c r="E175"/>
      <c r="F175"/>
      <c r="G175"/>
      <c r="H175" s="108"/>
      <c r="I175" s="108"/>
      <c r="J175" s="108"/>
      <c r="K175" s="108"/>
      <c r="L175"/>
      <c r="M175"/>
    </row>
    <row r="176" spans="1:13" ht="22.5" customHeight="1">
      <c r="A176"/>
      <c r="B176"/>
      <c r="C176"/>
      <c r="D176"/>
      <c r="E176"/>
      <c r="F176"/>
      <c r="G176"/>
      <c r="H176" s="108"/>
      <c r="I176" s="108"/>
      <c r="J176" s="108"/>
      <c r="K176" s="108"/>
      <c r="L176"/>
      <c r="M176"/>
    </row>
    <row r="177" spans="1:13" ht="22.5" customHeight="1">
      <c r="A177"/>
      <c r="B177"/>
      <c r="C177"/>
      <c r="D177"/>
      <c r="E177"/>
      <c r="F177"/>
      <c r="G177"/>
      <c r="H177" s="108"/>
      <c r="I177" s="108"/>
      <c r="J177" s="108"/>
      <c r="K177" s="108"/>
      <c r="L177"/>
      <c r="M177"/>
    </row>
    <row r="178" spans="1:13" ht="22.5" customHeight="1">
      <c r="A178"/>
      <c r="B178"/>
      <c r="C178"/>
      <c r="D178"/>
      <c r="E178"/>
      <c r="F178"/>
      <c r="G178"/>
      <c r="H178" s="108"/>
      <c r="I178" s="108"/>
      <c r="J178" s="108"/>
      <c r="K178" s="108"/>
      <c r="L178"/>
      <c r="M178"/>
    </row>
    <row r="179" spans="1:13" ht="22.5" customHeight="1">
      <c r="A179"/>
      <c r="B179"/>
      <c r="C179"/>
      <c r="D179"/>
      <c r="E179"/>
      <c r="F179"/>
      <c r="G179"/>
      <c r="H179" s="108"/>
      <c r="I179" s="108"/>
      <c r="J179" s="108"/>
      <c r="K179" s="108"/>
      <c r="L179"/>
      <c r="M179"/>
    </row>
    <row r="180" spans="1:13" ht="22.5" customHeight="1">
      <c r="A180"/>
      <c r="B180"/>
      <c r="C180"/>
      <c r="D180"/>
      <c r="E180"/>
      <c r="F180"/>
      <c r="G180"/>
      <c r="H180" s="108"/>
      <c r="I180" s="108"/>
      <c r="J180" s="108"/>
      <c r="K180" s="108"/>
      <c r="L180"/>
      <c r="M180"/>
    </row>
    <row r="181" spans="1:13" ht="22.5" customHeight="1">
      <c r="A181"/>
      <c r="B181"/>
      <c r="C181"/>
      <c r="D181"/>
      <c r="E181"/>
      <c r="F181"/>
      <c r="G181"/>
      <c r="H181" s="108"/>
      <c r="I181" s="108"/>
      <c r="J181" s="108"/>
      <c r="K181" s="108"/>
      <c r="L181"/>
      <c r="M181"/>
    </row>
    <row r="182" spans="1:13" ht="22.5" customHeight="1">
      <c r="A182"/>
      <c r="B182"/>
      <c r="C182"/>
      <c r="D182"/>
      <c r="E182"/>
      <c r="F182"/>
      <c r="G182"/>
      <c r="H182" s="108"/>
      <c r="I182" s="108"/>
      <c r="J182" s="108"/>
      <c r="K182" s="108"/>
      <c r="L182"/>
      <c r="M182"/>
    </row>
    <row r="183" spans="1:13" ht="22.5" customHeight="1">
      <c r="A183"/>
      <c r="B183"/>
      <c r="C183"/>
      <c r="D183"/>
      <c r="E183"/>
      <c r="F183"/>
      <c r="G183"/>
      <c r="H183" s="108"/>
      <c r="I183" s="108"/>
      <c r="J183" s="108"/>
      <c r="K183" s="108"/>
      <c r="L183"/>
      <c r="M183"/>
    </row>
    <row r="184" spans="1:13" ht="22.5" customHeight="1">
      <c r="A184"/>
      <c r="B184"/>
      <c r="C184"/>
      <c r="D184"/>
      <c r="E184"/>
      <c r="F184"/>
      <c r="G184"/>
      <c r="H184" s="108"/>
      <c r="I184" s="108"/>
      <c r="J184" s="108"/>
      <c r="K184" s="108"/>
      <c r="L184"/>
      <c r="M184"/>
    </row>
    <row r="185" spans="1:13" ht="22.5" customHeight="1">
      <c r="A185"/>
      <c r="B185"/>
      <c r="C185"/>
      <c r="D185"/>
      <c r="E185"/>
      <c r="F185"/>
      <c r="G185"/>
      <c r="H185" s="108"/>
      <c r="I185" s="108"/>
      <c r="J185" s="108"/>
      <c r="K185" s="108"/>
      <c r="L185"/>
      <c r="M185"/>
    </row>
    <row r="186" spans="1:13" ht="22.5" customHeight="1">
      <c r="A186"/>
      <c r="B186"/>
      <c r="C186"/>
      <c r="D186"/>
      <c r="E186"/>
      <c r="F186"/>
      <c r="G186"/>
      <c r="H186" s="108"/>
      <c r="I186" s="108"/>
      <c r="J186" s="108"/>
      <c r="K186" s="108"/>
      <c r="L186"/>
      <c r="M186"/>
    </row>
    <row r="187" spans="1:13" ht="22.5" customHeight="1">
      <c r="A187"/>
      <c r="B187"/>
      <c r="C187"/>
      <c r="D187"/>
      <c r="E187"/>
      <c r="F187"/>
      <c r="G187"/>
      <c r="H187" s="108"/>
      <c r="I187" s="108"/>
      <c r="J187" s="108"/>
      <c r="K187" s="108"/>
      <c r="L187"/>
      <c r="M187"/>
    </row>
    <row r="188" spans="1:13" ht="22.5" customHeight="1">
      <c r="A188"/>
      <c r="B188"/>
      <c r="C188"/>
      <c r="D188"/>
      <c r="E188"/>
      <c r="F188"/>
      <c r="G188"/>
      <c r="H188" s="108"/>
      <c r="I188" s="108"/>
      <c r="J188" s="108"/>
      <c r="K188" s="108"/>
      <c r="L188"/>
      <c r="M188"/>
    </row>
    <row r="189" spans="1:13" ht="22.5" customHeight="1">
      <c r="A189"/>
      <c r="B189"/>
      <c r="C189"/>
      <c r="D189"/>
      <c r="E189"/>
      <c r="F189"/>
      <c r="G189"/>
      <c r="H189" s="108"/>
      <c r="I189" s="108"/>
      <c r="J189" s="108"/>
      <c r="K189" s="108"/>
      <c r="L189"/>
      <c r="M189"/>
    </row>
    <row r="190" spans="1:13" ht="22.5" customHeight="1">
      <c r="A190"/>
      <c r="B190"/>
      <c r="C190"/>
      <c r="D190"/>
      <c r="E190"/>
      <c r="F190"/>
      <c r="G190"/>
      <c r="H190" s="108"/>
      <c r="I190" s="108"/>
      <c r="J190" s="108"/>
      <c r="K190" s="108"/>
      <c r="L190"/>
      <c r="M190"/>
    </row>
    <row r="191" spans="1:13" ht="22.5" customHeight="1">
      <c r="A191"/>
      <c r="B191"/>
      <c r="C191"/>
      <c r="D191"/>
      <c r="E191"/>
      <c r="F191"/>
      <c r="G191"/>
      <c r="H191" s="108"/>
      <c r="I191" s="108"/>
      <c r="J191" s="108"/>
      <c r="K191" s="108"/>
      <c r="L191"/>
      <c r="M191"/>
    </row>
    <row r="192" spans="1:13" ht="22.5" customHeight="1">
      <c r="A192"/>
      <c r="B192"/>
      <c r="C192"/>
      <c r="D192"/>
      <c r="E192"/>
      <c r="F192"/>
      <c r="G192"/>
      <c r="H192" s="108"/>
      <c r="I192" s="108"/>
      <c r="J192" s="108"/>
      <c r="K192" s="108"/>
      <c r="L192"/>
      <c r="M192"/>
    </row>
    <row r="193" spans="1:13" ht="22.5" customHeight="1">
      <c r="A193"/>
      <c r="B193"/>
      <c r="C193"/>
      <c r="D193"/>
      <c r="E193"/>
      <c r="F193"/>
      <c r="G193"/>
      <c r="H193" s="108"/>
      <c r="I193" s="108"/>
      <c r="J193" s="108"/>
      <c r="K193" s="108"/>
      <c r="L193"/>
      <c r="M193"/>
    </row>
    <row r="194" spans="1:13" ht="22.5" customHeight="1">
      <c r="A194"/>
      <c r="B194"/>
      <c r="C194"/>
      <c r="D194"/>
      <c r="E194"/>
      <c r="F194"/>
      <c r="G194"/>
      <c r="H194" s="108"/>
      <c r="I194" s="108"/>
      <c r="J194" s="108"/>
      <c r="K194" s="108"/>
      <c r="L194"/>
      <c r="M194"/>
    </row>
    <row r="195" spans="1:13" ht="22.5" customHeight="1">
      <c r="A195"/>
      <c r="B195"/>
      <c r="C195"/>
      <c r="D195"/>
      <c r="E195"/>
      <c r="F195"/>
      <c r="G195"/>
      <c r="H195" s="108"/>
      <c r="I195" s="108"/>
      <c r="J195" s="108"/>
      <c r="K195" s="108"/>
      <c r="L195"/>
      <c r="M195"/>
    </row>
    <row r="196" spans="1:13" ht="22.5" customHeight="1">
      <c r="A196"/>
      <c r="B196"/>
      <c r="C196"/>
      <c r="D196"/>
      <c r="E196"/>
      <c r="F196"/>
      <c r="G196"/>
      <c r="H196" s="108"/>
      <c r="I196" s="108"/>
      <c r="J196" s="108"/>
      <c r="K196" s="108"/>
      <c r="L196"/>
      <c r="M196"/>
    </row>
    <row r="197" spans="1:13" ht="22.5" customHeight="1">
      <c r="A197"/>
      <c r="B197"/>
      <c r="C197"/>
      <c r="D197"/>
      <c r="E197"/>
      <c r="F197"/>
      <c r="G197"/>
      <c r="H197" s="108"/>
      <c r="I197" s="108"/>
      <c r="J197" s="108"/>
      <c r="K197" s="108"/>
      <c r="L197"/>
      <c r="M197"/>
    </row>
    <row r="198" spans="1:13" ht="22.5" customHeight="1">
      <c r="A198"/>
      <c r="B198"/>
      <c r="C198"/>
      <c r="D198"/>
      <c r="E198"/>
      <c r="F198"/>
      <c r="G198"/>
      <c r="H198" s="108"/>
      <c r="I198" s="108"/>
      <c r="J198" s="108"/>
      <c r="K198" s="108"/>
      <c r="L198"/>
      <c r="M198"/>
    </row>
    <row r="199" spans="1:13" ht="22.5" customHeight="1">
      <c r="A199"/>
      <c r="B199"/>
      <c r="C199"/>
      <c r="D199"/>
      <c r="E199"/>
      <c r="F199"/>
      <c r="G199"/>
      <c r="H199" s="108"/>
      <c r="I199" s="108"/>
      <c r="J199" s="108"/>
      <c r="K199" s="108"/>
      <c r="L199"/>
      <c r="M199"/>
    </row>
    <row r="200" spans="1:13" ht="22.5" customHeight="1">
      <c r="A200"/>
      <c r="B200"/>
      <c r="C200"/>
      <c r="D200"/>
      <c r="E200"/>
      <c r="F200"/>
      <c r="G200"/>
      <c r="H200" s="108"/>
      <c r="I200" s="108"/>
      <c r="J200" s="108"/>
      <c r="K200" s="108"/>
      <c r="L200"/>
      <c r="M200"/>
    </row>
    <row r="201" spans="1:13" ht="22.5" customHeight="1">
      <c r="A201"/>
      <c r="B201"/>
      <c r="C201"/>
      <c r="D201"/>
      <c r="E201"/>
      <c r="F201"/>
      <c r="G201"/>
      <c r="H201" s="108"/>
      <c r="I201" s="108"/>
      <c r="J201" s="108"/>
      <c r="K201" s="108"/>
      <c r="L201"/>
      <c r="M201"/>
    </row>
    <row r="202" spans="1:13" ht="22.5" customHeight="1">
      <c r="A202"/>
      <c r="B202"/>
      <c r="C202"/>
      <c r="D202"/>
      <c r="E202"/>
      <c r="F202"/>
      <c r="G202"/>
      <c r="H202" s="108"/>
      <c r="I202" s="108"/>
      <c r="J202" s="108"/>
      <c r="K202" s="108"/>
      <c r="L202"/>
      <c r="M202"/>
    </row>
    <row r="203" spans="1:13" ht="22.5" customHeight="1">
      <c r="A203"/>
      <c r="B203"/>
      <c r="C203"/>
      <c r="D203"/>
      <c r="E203"/>
      <c r="F203"/>
      <c r="G203"/>
      <c r="H203" s="108"/>
      <c r="I203" s="108"/>
      <c r="J203" s="108"/>
      <c r="K203" s="108"/>
      <c r="L203"/>
      <c r="M203"/>
    </row>
    <row r="204" spans="1:13" ht="22.5" customHeight="1">
      <c r="A204"/>
      <c r="B204"/>
      <c r="C204"/>
      <c r="D204"/>
      <c r="E204"/>
      <c r="F204"/>
      <c r="G204"/>
      <c r="H204" s="108"/>
      <c r="I204" s="108"/>
      <c r="J204" s="108"/>
      <c r="K204" s="108"/>
      <c r="L204"/>
      <c r="M204"/>
    </row>
    <row r="205" spans="1:13" ht="22.5" customHeight="1">
      <c r="A205"/>
      <c r="B205"/>
      <c r="C205"/>
      <c r="D205"/>
      <c r="E205"/>
      <c r="F205"/>
      <c r="G205"/>
      <c r="H205" s="108"/>
      <c r="I205" s="108"/>
      <c r="J205" s="108"/>
      <c r="K205" s="108"/>
      <c r="L205"/>
      <c r="M205"/>
    </row>
    <row r="206" spans="1:13" ht="22.5" customHeight="1">
      <c r="A206"/>
      <c r="B206"/>
      <c r="C206"/>
      <c r="D206"/>
      <c r="E206"/>
      <c r="F206"/>
      <c r="G206"/>
      <c r="H206" s="108"/>
      <c r="I206" s="108"/>
      <c r="J206" s="108"/>
      <c r="K206" s="108"/>
      <c r="L206"/>
      <c r="M206"/>
    </row>
    <row r="207" spans="1:13" ht="22.5" customHeight="1">
      <c r="A207"/>
      <c r="B207"/>
      <c r="C207"/>
      <c r="D207"/>
      <c r="E207"/>
      <c r="F207"/>
      <c r="G207"/>
      <c r="H207" s="108"/>
      <c r="I207" s="108"/>
      <c r="J207" s="108"/>
      <c r="K207" s="108"/>
      <c r="L207"/>
      <c r="M207"/>
    </row>
    <row r="208" spans="1:13" ht="22.5" customHeight="1">
      <c r="A208"/>
      <c r="B208"/>
      <c r="C208"/>
      <c r="D208"/>
      <c r="E208"/>
      <c r="F208"/>
      <c r="G208"/>
      <c r="H208" s="108"/>
      <c r="I208" s="108"/>
      <c r="J208" s="108"/>
      <c r="K208" s="108"/>
      <c r="L208"/>
      <c r="M208"/>
    </row>
    <row r="209" spans="1:13" ht="22.5" customHeight="1">
      <c r="A209"/>
      <c r="B209"/>
      <c r="C209"/>
      <c r="D209"/>
      <c r="E209"/>
      <c r="F209"/>
      <c r="G209"/>
      <c r="H209" s="108"/>
      <c r="I209" s="108"/>
      <c r="J209" s="108"/>
      <c r="K209" s="108"/>
      <c r="L209"/>
      <c r="M209"/>
    </row>
    <row r="210" spans="1:13" ht="22.5" customHeight="1">
      <c r="A210"/>
      <c r="B210"/>
      <c r="C210"/>
      <c r="D210"/>
      <c r="E210"/>
      <c r="F210"/>
      <c r="G210"/>
      <c r="H210" s="108"/>
      <c r="I210" s="108"/>
      <c r="J210" s="108"/>
      <c r="K210" s="108"/>
      <c r="L210"/>
      <c r="M210"/>
    </row>
    <row r="211" spans="1:13" ht="22.5" customHeight="1">
      <c r="A211"/>
      <c r="B211"/>
      <c r="C211"/>
      <c r="D211"/>
      <c r="E211"/>
      <c r="F211"/>
      <c r="G211"/>
      <c r="H211" s="108"/>
      <c r="I211" s="108"/>
      <c r="J211" s="108"/>
      <c r="K211" s="108"/>
      <c r="L211"/>
      <c r="M211"/>
    </row>
    <row r="212" spans="1:13" ht="22.5" customHeight="1">
      <c r="A212"/>
      <c r="B212"/>
      <c r="C212"/>
      <c r="D212"/>
      <c r="E212"/>
      <c r="F212"/>
      <c r="G212"/>
      <c r="H212" s="108"/>
      <c r="I212" s="108"/>
      <c r="J212" s="108"/>
      <c r="K212" s="108"/>
      <c r="L212"/>
      <c r="M212"/>
    </row>
    <row r="213" spans="1:13" ht="22.5" customHeight="1">
      <c r="A213"/>
      <c r="B213"/>
      <c r="C213"/>
      <c r="D213"/>
      <c r="E213"/>
      <c r="F213"/>
      <c r="G213"/>
      <c r="H213" s="108"/>
      <c r="I213" s="108"/>
      <c r="J213" s="108"/>
      <c r="K213" s="108"/>
      <c r="L213"/>
      <c r="M213"/>
    </row>
    <row r="214" spans="1:13" ht="22.5" customHeight="1">
      <c r="A214"/>
      <c r="B214"/>
      <c r="C214"/>
      <c r="D214"/>
      <c r="E214"/>
      <c r="F214"/>
      <c r="G214"/>
      <c r="H214" s="108"/>
      <c r="I214" s="108"/>
      <c r="J214" s="108"/>
      <c r="K214" s="108"/>
      <c r="L214"/>
      <c r="M214"/>
    </row>
    <row r="215" spans="1:13" ht="22.5" customHeight="1">
      <c r="A215"/>
      <c r="B215"/>
      <c r="C215"/>
      <c r="D215"/>
      <c r="E215"/>
      <c r="F215"/>
      <c r="G215"/>
      <c r="H215" s="108"/>
      <c r="I215" s="108"/>
      <c r="J215" s="108"/>
      <c r="K215" s="108"/>
      <c r="L215"/>
      <c r="M215"/>
    </row>
    <row r="216" spans="1:13" ht="22.5" customHeight="1">
      <c r="A216"/>
      <c r="B216"/>
      <c r="C216"/>
      <c r="D216"/>
      <c r="E216"/>
      <c r="F216"/>
      <c r="G216"/>
      <c r="H216" s="108"/>
      <c r="I216" s="108"/>
      <c r="J216" s="108"/>
      <c r="K216" s="108"/>
      <c r="L216"/>
      <c r="M216"/>
    </row>
    <row r="217" spans="1:13" ht="22.5" customHeight="1">
      <c r="A217"/>
      <c r="B217"/>
      <c r="C217"/>
      <c r="D217"/>
      <c r="E217"/>
      <c r="F217"/>
      <c r="G217"/>
      <c r="H217" s="108"/>
      <c r="I217" s="108"/>
      <c r="J217" s="108"/>
      <c r="K217" s="108"/>
      <c r="L217"/>
      <c r="M217"/>
    </row>
    <row r="218" spans="1:13" ht="22.5" customHeight="1">
      <c r="A218"/>
      <c r="B218"/>
      <c r="C218"/>
      <c r="D218"/>
      <c r="E218"/>
      <c r="F218"/>
      <c r="G218"/>
      <c r="H218" s="108"/>
      <c r="I218" s="108"/>
      <c r="J218" s="108"/>
      <c r="K218" s="108"/>
      <c r="L218"/>
      <c r="M218"/>
    </row>
    <row r="219" spans="1:13" ht="22.5" customHeight="1">
      <c r="A219"/>
      <c r="B219"/>
      <c r="C219"/>
      <c r="D219"/>
      <c r="E219"/>
      <c r="F219"/>
      <c r="G219"/>
      <c r="H219" s="108"/>
      <c r="I219" s="108"/>
      <c r="J219" s="108"/>
      <c r="K219" s="108"/>
      <c r="L219"/>
      <c r="M219"/>
    </row>
    <row r="220" spans="1:13" ht="22.5" customHeight="1">
      <c r="A220"/>
      <c r="B220"/>
      <c r="C220"/>
      <c r="D220"/>
      <c r="E220"/>
      <c r="F220"/>
      <c r="G220"/>
      <c r="H220" s="108"/>
      <c r="I220" s="108"/>
      <c r="J220" s="108"/>
      <c r="K220" s="108"/>
      <c r="L220"/>
      <c r="M220"/>
    </row>
    <row r="221" spans="1:13" ht="22.5" customHeight="1">
      <c r="A221"/>
      <c r="B221"/>
      <c r="C221"/>
      <c r="D221"/>
      <c r="E221"/>
      <c r="F221"/>
      <c r="G221"/>
      <c r="H221" s="108"/>
      <c r="I221" s="108"/>
      <c r="J221" s="108"/>
      <c r="K221" s="108"/>
      <c r="L221"/>
      <c r="M221"/>
    </row>
    <row r="222" spans="1:13" ht="22.5" customHeight="1">
      <c r="A222"/>
      <c r="B222"/>
      <c r="C222"/>
      <c r="D222"/>
      <c r="E222"/>
      <c r="F222"/>
      <c r="G222"/>
      <c r="H222" s="108"/>
      <c r="I222" s="108"/>
      <c r="J222" s="108"/>
      <c r="K222" s="108"/>
      <c r="L222"/>
      <c r="M222"/>
    </row>
    <row r="223" spans="1:13" ht="22.5" customHeight="1">
      <c r="A223"/>
      <c r="B223"/>
      <c r="C223"/>
      <c r="D223"/>
      <c r="E223"/>
      <c r="F223"/>
      <c r="G223"/>
      <c r="H223" s="108"/>
      <c r="I223" s="108"/>
      <c r="J223" s="108"/>
      <c r="K223" s="108"/>
      <c r="L223"/>
      <c r="M223"/>
    </row>
    <row r="224" spans="1:13" ht="22.5" customHeight="1">
      <c r="A224"/>
      <c r="B224"/>
      <c r="C224"/>
      <c r="D224"/>
      <c r="E224"/>
      <c r="F224"/>
      <c r="G224"/>
      <c r="H224" s="108"/>
      <c r="I224" s="108"/>
      <c r="J224" s="108"/>
      <c r="K224" s="108"/>
      <c r="L224"/>
      <c r="M224"/>
    </row>
    <row r="225" spans="1:13" ht="22.5" customHeight="1">
      <c r="A225"/>
      <c r="B225"/>
      <c r="C225"/>
      <c r="D225"/>
      <c r="E225"/>
      <c r="F225"/>
      <c r="G225"/>
      <c r="H225" s="108"/>
      <c r="I225" s="108"/>
      <c r="J225" s="108"/>
      <c r="K225" s="108"/>
      <c r="L225"/>
      <c r="M225"/>
    </row>
    <row r="226" spans="1:13" ht="22.5" customHeight="1">
      <c r="A226"/>
      <c r="B226"/>
      <c r="C226"/>
      <c r="D226"/>
      <c r="E226"/>
      <c r="F226"/>
      <c r="G226"/>
      <c r="H226" s="108"/>
      <c r="I226" s="108"/>
      <c r="J226" s="108"/>
      <c r="K226" s="108"/>
      <c r="L226"/>
      <c r="M226"/>
    </row>
    <row r="227" spans="1:13" ht="22.5" customHeight="1">
      <c r="A227"/>
      <c r="B227"/>
      <c r="C227"/>
      <c r="D227"/>
      <c r="E227"/>
      <c r="F227"/>
      <c r="G227"/>
      <c r="H227" s="108"/>
      <c r="I227" s="108"/>
      <c r="J227" s="108"/>
      <c r="K227" s="108"/>
      <c r="L227"/>
      <c r="M227"/>
    </row>
    <row r="228" spans="1:13" ht="22.5" customHeight="1">
      <c r="A228"/>
      <c r="B228"/>
      <c r="C228"/>
      <c r="D228"/>
      <c r="E228"/>
      <c r="F228"/>
      <c r="G228"/>
      <c r="H228" s="108"/>
      <c r="I228" s="108"/>
      <c r="J228" s="108"/>
      <c r="K228" s="108"/>
      <c r="L228"/>
      <c r="M228"/>
    </row>
    <row r="229" spans="1:13" ht="22.5" customHeight="1">
      <c r="A229"/>
      <c r="B229"/>
      <c r="C229"/>
      <c r="D229"/>
      <c r="E229"/>
      <c r="F229"/>
      <c r="G229"/>
      <c r="H229" s="108"/>
      <c r="I229" s="108"/>
      <c r="J229" s="108"/>
      <c r="K229" s="108"/>
      <c r="L229"/>
      <c r="M229"/>
    </row>
    <row r="230" spans="1:13" ht="22.5" customHeight="1">
      <c r="A230"/>
      <c r="B230"/>
      <c r="C230"/>
      <c r="D230"/>
      <c r="E230"/>
      <c r="F230"/>
      <c r="G230"/>
      <c r="H230" s="108"/>
      <c r="I230" s="108"/>
      <c r="J230" s="108"/>
      <c r="K230" s="108"/>
      <c r="L230"/>
      <c r="M230"/>
    </row>
    <row r="231" spans="1:13" ht="22.5" customHeight="1">
      <c r="A231"/>
      <c r="B231"/>
      <c r="C231"/>
      <c r="D231"/>
      <c r="E231"/>
      <c r="F231"/>
      <c r="G231"/>
      <c r="H231" s="108"/>
      <c r="I231" s="108"/>
      <c r="J231" s="108"/>
      <c r="K231" s="108"/>
      <c r="L231"/>
      <c r="M231"/>
    </row>
    <row r="232" spans="1:13" ht="22.5" customHeight="1">
      <c r="A232"/>
      <c r="B232"/>
      <c r="C232"/>
      <c r="D232"/>
      <c r="E232"/>
      <c r="F232"/>
      <c r="G232"/>
      <c r="H232" s="108"/>
      <c r="I232" s="108"/>
      <c r="J232" s="108"/>
      <c r="K232" s="108"/>
      <c r="L232"/>
      <c r="M232"/>
    </row>
    <row r="233" spans="1:13" ht="22.5" customHeight="1">
      <c r="A233"/>
      <c r="B233"/>
      <c r="C233"/>
      <c r="D233"/>
      <c r="E233"/>
      <c r="F233"/>
      <c r="G233"/>
      <c r="H233" s="108"/>
      <c r="I233" s="108"/>
      <c r="J233" s="108"/>
      <c r="K233" s="108"/>
      <c r="L233"/>
      <c r="M233"/>
    </row>
    <row r="234" spans="1:13" ht="22.5" customHeight="1">
      <c r="A234"/>
      <c r="B234"/>
      <c r="C234"/>
      <c r="D234"/>
      <c r="E234"/>
      <c r="F234"/>
      <c r="G234"/>
      <c r="H234" s="108"/>
      <c r="I234" s="108"/>
      <c r="J234" s="108"/>
      <c r="K234" s="108"/>
      <c r="L234"/>
      <c r="M234"/>
    </row>
    <row r="235" spans="1:13" ht="22.5" customHeight="1">
      <c r="A235"/>
      <c r="B235"/>
      <c r="C235"/>
      <c r="D235"/>
      <c r="E235"/>
      <c r="F235"/>
      <c r="G235"/>
      <c r="H235" s="108"/>
      <c r="I235" s="108"/>
      <c r="J235" s="108"/>
      <c r="K235" s="108"/>
      <c r="L235"/>
      <c r="M235"/>
    </row>
    <row r="236" spans="1:13" ht="22.5" customHeight="1">
      <c r="A236"/>
      <c r="B236"/>
      <c r="C236"/>
      <c r="D236"/>
      <c r="E236"/>
      <c r="F236"/>
      <c r="G236"/>
      <c r="H236" s="108"/>
      <c r="I236" s="108"/>
      <c r="J236" s="108"/>
      <c r="K236" s="108"/>
      <c r="L236"/>
      <c r="M236"/>
    </row>
    <row r="237" spans="1:13" ht="22.5" customHeight="1">
      <c r="A237"/>
      <c r="B237"/>
      <c r="C237"/>
      <c r="D237"/>
      <c r="E237"/>
      <c r="F237"/>
      <c r="G237"/>
      <c r="H237" s="108"/>
      <c r="I237" s="108"/>
      <c r="J237" s="108"/>
      <c r="K237" s="108"/>
      <c r="L237"/>
      <c r="M237"/>
    </row>
    <row r="238" spans="1:13" ht="22.5" customHeight="1">
      <c r="A238"/>
      <c r="B238"/>
      <c r="C238"/>
      <c r="D238"/>
      <c r="E238"/>
      <c r="F238"/>
      <c r="G238"/>
      <c r="H238" s="108"/>
      <c r="I238" s="108"/>
      <c r="J238" s="108"/>
      <c r="K238" s="108"/>
      <c r="L238"/>
      <c r="M238"/>
    </row>
    <row r="239" spans="1:13" ht="22.5" customHeight="1">
      <c r="A239"/>
      <c r="B239"/>
      <c r="C239"/>
      <c r="D239"/>
      <c r="E239"/>
      <c r="F239"/>
      <c r="G239"/>
      <c r="H239" s="108"/>
      <c r="I239" s="108"/>
      <c r="J239" s="108"/>
      <c r="K239" s="108"/>
      <c r="L239"/>
      <c r="M239"/>
    </row>
    <row r="240" spans="1:13" ht="22.5" customHeight="1">
      <c r="A240"/>
      <c r="B240"/>
      <c r="C240"/>
      <c r="D240"/>
      <c r="E240"/>
      <c r="F240"/>
      <c r="G240"/>
      <c r="H240" s="108"/>
      <c r="I240" s="108"/>
      <c r="J240" s="108"/>
      <c r="K240" s="108"/>
      <c r="L240"/>
      <c r="M240"/>
    </row>
    <row r="241" spans="1:13" ht="22.5" customHeight="1">
      <c r="A241"/>
      <c r="B241"/>
      <c r="C241"/>
      <c r="D241"/>
      <c r="E241"/>
      <c r="F241"/>
      <c r="G241"/>
      <c r="H241" s="108"/>
      <c r="I241" s="108"/>
      <c r="J241" s="108"/>
      <c r="K241" s="108"/>
      <c r="L241"/>
      <c r="M241"/>
    </row>
    <row r="242" spans="1:13" ht="22.5" customHeight="1">
      <c r="A242"/>
      <c r="B242"/>
      <c r="C242"/>
      <c r="D242"/>
      <c r="E242"/>
      <c r="F242"/>
      <c r="G242"/>
      <c r="H242" s="108"/>
      <c r="I242" s="108"/>
      <c r="J242" s="108"/>
      <c r="K242" s="108"/>
      <c r="L242"/>
      <c r="M242"/>
    </row>
    <row r="243" spans="1:13" ht="22.5" customHeight="1">
      <c r="A243"/>
      <c r="B243"/>
      <c r="C243"/>
      <c r="D243"/>
      <c r="E243"/>
      <c r="F243"/>
      <c r="G243"/>
      <c r="H243" s="108"/>
      <c r="I243" s="108"/>
      <c r="J243" s="108"/>
      <c r="K243" s="108"/>
      <c r="L243"/>
      <c r="M243"/>
    </row>
    <row r="244" spans="1:13" ht="22.5" customHeight="1">
      <c r="A244"/>
      <c r="B244"/>
      <c r="C244"/>
      <c r="D244"/>
      <c r="E244"/>
      <c r="F244"/>
      <c r="G244"/>
      <c r="H244" s="108"/>
      <c r="I244" s="108"/>
      <c r="J244" s="108"/>
      <c r="K244" s="108"/>
      <c r="L244"/>
      <c r="M244"/>
    </row>
    <row r="245" spans="1:13" ht="22.5" customHeight="1">
      <c r="A245"/>
      <c r="B245"/>
      <c r="C245"/>
      <c r="D245"/>
      <c r="E245"/>
      <c r="F245"/>
      <c r="G245"/>
      <c r="H245" s="108"/>
      <c r="I245" s="108"/>
      <c r="J245" s="108"/>
      <c r="K245" s="108"/>
      <c r="L245"/>
      <c r="M245"/>
    </row>
    <row r="246" spans="1:13" ht="22.5" customHeight="1">
      <c r="A246"/>
      <c r="B246"/>
      <c r="C246"/>
      <c r="D246"/>
      <c r="E246"/>
      <c r="F246"/>
      <c r="G246"/>
      <c r="H246" s="108"/>
      <c r="I246" s="108"/>
      <c r="J246" s="108"/>
      <c r="K246" s="108"/>
      <c r="L246"/>
      <c r="M246"/>
    </row>
    <row r="247" spans="1:13" ht="22.5" customHeight="1">
      <c r="A247"/>
      <c r="B247"/>
      <c r="C247"/>
      <c r="D247"/>
      <c r="E247"/>
      <c r="F247"/>
      <c r="G247"/>
      <c r="H247" s="108"/>
      <c r="I247" s="108"/>
      <c r="J247" s="108"/>
      <c r="K247" s="108"/>
      <c r="L247"/>
      <c r="M247"/>
    </row>
    <row r="248" spans="1:13" ht="22.5" customHeight="1">
      <c r="A248"/>
      <c r="B248"/>
      <c r="C248"/>
      <c r="D248"/>
      <c r="E248"/>
      <c r="F248"/>
      <c r="G248"/>
      <c r="H248" s="108"/>
      <c r="I248" s="108"/>
      <c r="J248" s="108"/>
      <c r="K248" s="108"/>
      <c r="L248"/>
      <c r="M248"/>
    </row>
    <row r="249" spans="1:13" ht="22.5" customHeight="1">
      <c r="A249"/>
      <c r="B249"/>
      <c r="C249"/>
      <c r="D249"/>
      <c r="E249"/>
      <c r="F249"/>
      <c r="G249"/>
      <c r="H249" s="108"/>
      <c r="I249" s="108"/>
      <c r="J249" s="108"/>
      <c r="K249" s="108"/>
      <c r="L249"/>
      <c r="M249"/>
    </row>
    <row r="250" spans="1:13" ht="22.5" customHeight="1">
      <c r="A250"/>
      <c r="B250"/>
      <c r="C250"/>
      <c r="D250"/>
      <c r="E250"/>
      <c r="F250"/>
      <c r="G250"/>
      <c r="H250" s="108"/>
      <c r="I250" s="108"/>
      <c r="J250" s="108"/>
      <c r="K250" s="108"/>
      <c r="L250"/>
      <c r="M250"/>
    </row>
    <row r="251" spans="1:13" ht="22.5" customHeight="1">
      <c r="A251"/>
      <c r="B251"/>
      <c r="C251"/>
      <c r="D251"/>
      <c r="E251"/>
      <c r="F251"/>
      <c r="G251"/>
      <c r="H251" s="108"/>
      <c r="I251" s="108"/>
      <c r="J251" s="108"/>
      <c r="K251" s="108"/>
      <c r="L251"/>
      <c r="M251"/>
    </row>
    <row r="252" spans="1:13" ht="22.5" customHeight="1">
      <c r="A252"/>
      <c r="B252"/>
      <c r="C252"/>
      <c r="D252"/>
      <c r="E252"/>
      <c r="F252"/>
      <c r="G252"/>
      <c r="H252" s="108"/>
      <c r="I252" s="108"/>
      <c r="J252" s="108"/>
      <c r="K252" s="108"/>
      <c r="L252"/>
      <c r="M252"/>
    </row>
    <row r="253" spans="1:13" ht="22.5" customHeight="1">
      <c r="A253"/>
      <c r="B253"/>
      <c r="C253"/>
      <c r="D253"/>
      <c r="E253"/>
      <c r="F253"/>
      <c r="G253"/>
      <c r="H253" s="108"/>
      <c r="I253" s="108"/>
      <c r="J253" s="108"/>
      <c r="K253" s="108"/>
      <c r="L253"/>
      <c r="M253"/>
    </row>
    <row r="254" spans="1:13" ht="22.5" customHeight="1">
      <c r="A254"/>
      <c r="B254"/>
      <c r="C254"/>
      <c r="D254"/>
      <c r="E254"/>
      <c r="F254"/>
      <c r="G254"/>
      <c r="H254" s="108"/>
      <c r="I254" s="108"/>
      <c r="J254" s="108"/>
      <c r="K254" s="108"/>
      <c r="L254"/>
      <c r="M254"/>
    </row>
    <row r="255" spans="1:13" ht="22.5" customHeight="1">
      <c r="A255"/>
      <c r="B255"/>
      <c r="C255"/>
      <c r="D255"/>
      <c r="E255"/>
      <c r="F255"/>
      <c r="G255"/>
      <c r="H255" s="108"/>
      <c r="I255" s="108"/>
      <c r="J255" s="108"/>
      <c r="K255" s="108"/>
      <c r="L255"/>
      <c r="M255"/>
    </row>
    <row r="256" spans="1:13" ht="22.5" customHeight="1">
      <c r="A256"/>
      <c r="B256"/>
      <c r="C256"/>
      <c r="D256"/>
      <c r="E256"/>
      <c r="F256"/>
      <c r="G256"/>
      <c r="H256" s="108"/>
      <c r="I256" s="108"/>
      <c r="J256" s="108"/>
      <c r="K256" s="108"/>
      <c r="L256"/>
      <c r="M256"/>
    </row>
    <row r="257" spans="1:13" ht="22.5" customHeight="1">
      <c r="A257"/>
      <c r="B257"/>
      <c r="C257"/>
      <c r="D257"/>
      <c r="E257"/>
      <c r="F257"/>
      <c r="G257"/>
      <c r="H257" s="108"/>
      <c r="I257" s="108"/>
      <c r="J257" s="108"/>
      <c r="K257" s="108"/>
      <c r="L257"/>
      <c r="M257"/>
    </row>
    <row r="258" spans="1:13" ht="22.5" customHeight="1">
      <c r="A258"/>
      <c r="B258"/>
      <c r="C258"/>
      <c r="D258"/>
      <c r="E258"/>
      <c r="F258"/>
      <c r="G258"/>
      <c r="H258" s="108"/>
      <c r="I258" s="108"/>
      <c r="J258" s="108"/>
      <c r="K258" s="108"/>
      <c r="L258"/>
      <c r="M258"/>
    </row>
    <row r="259" spans="1:13" ht="22.5" customHeight="1">
      <c r="A259"/>
      <c r="B259"/>
      <c r="C259"/>
      <c r="D259"/>
      <c r="E259"/>
      <c r="F259"/>
      <c r="G259"/>
      <c r="H259" s="108"/>
      <c r="I259" s="108"/>
      <c r="J259" s="108"/>
      <c r="K259" s="108"/>
      <c r="L259"/>
      <c r="M259"/>
    </row>
    <row r="260" spans="1:13" ht="22.5" customHeight="1">
      <c r="A260"/>
      <c r="B260"/>
      <c r="C260"/>
      <c r="D260"/>
      <c r="E260"/>
      <c r="F260"/>
      <c r="G260"/>
      <c r="H260" s="108"/>
      <c r="I260" s="108"/>
      <c r="J260" s="108"/>
      <c r="K260" s="108"/>
      <c r="L260"/>
      <c r="M260"/>
    </row>
    <row r="261" spans="1:13" ht="22.5" customHeight="1">
      <c r="A261"/>
      <c r="B261"/>
      <c r="C261"/>
      <c r="D261"/>
      <c r="E261"/>
      <c r="F261"/>
      <c r="G261"/>
      <c r="H261" s="108"/>
      <c r="I261" s="108"/>
      <c r="J261" s="108"/>
      <c r="K261" s="108"/>
      <c r="L261"/>
      <c r="M261"/>
    </row>
    <row r="262" spans="1:13" ht="22.5" customHeight="1">
      <c r="A262"/>
      <c r="B262"/>
      <c r="C262"/>
      <c r="D262"/>
      <c r="E262"/>
      <c r="F262"/>
      <c r="G262"/>
      <c r="H262" s="108"/>
      <c r="I262" s="108"/>
      <c r="J262" s="108"/>
      <c r="K262" s="108"/>
      <c r="L262"/>
      <c r="M262"/>
    </row>
    <row r="263" spans="1:13" ht="22.5" customHeight="1">
      <c r="A263"/>
      <c r="B263"/>
      <c r="C263"/>
      <c r="D263"/>
      <c r="E263"/>
      <c r="F263"/>
      <c r="G263"/>
      <c r="H263" s="108"/>
      <c r="I263" s="108"/>
      <c r="J263" s="108"/>
      <c r="K263" s="108"/>
      <c r="L263"/>
      <c r="M263"/>
    </row>
    <row r="264" spans="1:13" ht="22.5" customHeight="1">
      <c r="A264"/>
      <c r="B264"/>
      <c r="C264"/>
      <c r="D264"/>
      <c r="E264"/>
      <c r="F264"/>
      <c r="G264"/>
      <c r="H264" s="108"/>
      <c r="I264" s="108"/>
      <c r="J264" s="108"/>
      <c r="K264" s="108"/>
      <c r="L264"/>
      <c r="M264"/>
    </row>
    <row r="265" spans="1:13" ht="22.5" customHeight="1">
      <c r="A265"/>
      <c r="B265"/>
      <c r="C265"/>
      <c r="D265"/>
      <c r="E265"/>
      <c r="F265"/>
      <c r="G265"/>
      <c r="H265" s="108"/>
      <c r="I265" s="108"/>
      <c r="J265" s="108"/>
      <c r="K265" s="108"/>
      <c r="L265"/>
      <c r="M265"/>
    </row>
    <row r="266" spans="1:13" ht="22.5" customHeight="1">
      <c r="A266"/>
      <c r="B266"/>
      <c r="C266"/>
      <c r="D266"/>
      <c r="E266"/>
      <c r="F266"/>
      <c r="G266"/>
      <c r="H266" s="108"/>
      <c r="I266" s="108"/>
      <c r="J266" s="108"/>
      <c r="K266" s="108"/>
      <c r="L266"/>
      <c r="M266"/>
    </row>
    <row r="267" spans="1:13" ht="22.5" customHeight="1">
      <c r="A267"/>
      <c r="B267"/>
      <c r="C267"/>
      <c r="D267"/>
      <c r="E267"/>
      <c r="F267"/>
      <c r="G267"/>
      <c r="H267" s="108"/>
      <c r="I267" s="108"/>
      <c r="J267" s="108"/>
      <c r="K267" s="108"/>
      <c r="L267"/>
      <c r="M267"/>
    </row>
    <row r="268" spans="1:13" ht="22.5" customHeight="1">
      <c r="A268"/>
      <c r="B268"/>
      <c r="C268"/>
      <c r="D268"/>
      <c r="E268"/>
      <c r="F268"/>
      <c r="G268"/>
      <c r="H268" s="108"/>
      <c r="I268" s="108"/>
      <c r="J268" s="108"/>
      <c r="K268" s="108"/>
      <c r="L268"/>
      <c r="M268"/>
    </row>
    <row r="269" spans="1:13" ht="22.5" customHeight="1">
      <c r="A269"/>
      <c r="B269"/>
      <c r="C269"/>
      <c r="D269"/>
      <c r="E269"/>
      <c r="F269"/>
      <c r="G269"/>
      <c r="H269" s="108"/>
      <c r="I269" s="108"/>
      <c r="J269" s="108"/>
      <c r="K269" s="108"/>
      <c r="L269"/>
      <c r="M269"/>
    </row>
    <row r="270" spans="1:13" ht="22.5" customHeight="1">
      <c r="A270"/>
      <c r="B270"/>
      <c r="C270"/>
      <c r="D270"/>
      <c r="E270"/>
      <c r="F270"/>
      <c r="G270"/>
      <c r="H270" s="108"/>
      <c r="I270" s="108"/>
      <c r="J270" s="108"/>
      <c r="K270" s="108"/>
      <c r="L270"/>
      <c r="M270"/>
    </row>
    <row r="271" spans="1:13" ht="22.5" customHeight="1">
      <c r="A271"/>
      <c r="B271"/>
      <c r="C271"/>
      <c r="D271"/>
      <c r="E271"/>
      <c r="F271"/>
      <c r="G271"/>
      <c r="H271" s="108"/>
      <c r="I271" s="108"/>
      <c r="J271" s="108"/>
      <c r="K271" s="108"/>
      <c r="L271"/>
      <c r="M271"/>
    </row>
    <row r="272" spans="1:13" ht="22.5" customHeight="1">
      <c r="A272"/>
      <c r="B272"/>
      <c r="C272"/>
      <c r="D272"/>
      <c r="E272"/>
      <c r="F272"/>
      <c r="G272"/>
      <c r="H272" s="108"/>
      <c r="I272" s="108"/>
      <c r="J272" s="108"/>
      <c r="K272" s="108"/>
      <c r="L272"/>
      <c r="M272"/>
    </row>
    <row r="273" spans="1:13" ht="22.5" customHeight="1">
      <c r="A273"/>
      <c r="B273"/>
      <c r="C273"/>
      <c r="D273"/>
      <c r="E273"/>
      <c r="F273"/>
      <c r="G273"/>
      <c r="H273" s="108"/>
      <c r="I273" s="108"/>
      <c r="J273" s="108"/>
      <c r="K273" s="108"/>
      <c r="L273"/>
      <c r="M273"/>
    </row>
    <row r="274" spans="1:13" ht="22.5" customHeight="1">
      <c r="A274"/>
      <c r="B274"/>
      <c r="C274"/>
      <c r="D274"/>
      <c r="E274"/>
      <c r="F274"/>
      <c r="G274"/>
      <c r="H274" s="108"/>
      <c r="I274" s="108"/>
      <c r="J274" s="108"/>
      <c r="K274" s="108"/>
      <c r="L274"/>
      <c r="M274"/>
    </row>
    <row r="275" spans="1:13" ht="22.5" customHeight="1">
      <c r="A275"/>
      <c r="B275"/>
      <c r="C275"/>
      <c r="D275"/>
      <c r="E275"/>
      <c r="F275"/>
      <c r="G275"/>
      <c r="H275" s="108"/>
      <c r="I275" s="108"/>
      <c r="J275" s="108"/>
      <c r="K275" s="108"/>
      <c r="L275"/>
      <c r="M275"/>
    </row>
    <row r="276" spans="1:13" ht="22.5" customHeight="1">
      <c r="A276"/>
      <c r="B276"/>
      <c r="C276"/>
      <c r="D276"/>
      <c r="E276"/>
      <c r="F276"/>
      <c r="G276"/>
      <c r="H276" s="108"/>
      <c r="I276" s="108"/>
      <c r="J276" s="108"/>
      <c r="K276" s="108"/>
      <c r="L276"/>
      <c r="M276"/>
    </row>
    <row r="277" spans="1:13" ht="22.5" customHeight="1">
      <c r="A277"/>
      <c r="B277"/>
      <c r="C277"/>
      <c r="D277"/>
      <c r="E277"/>
      <c r="F277"/>
      <c r="G277"/>
      <c r="H277" s="108"/>
      <c r="I277" s="108"/>
      <c r="J277" s="108"/>
      <c r="K277" s="108"/>
      <c r="L277"/>
      <c r="M277"/>
    </row>
    <row r="278" spans="1:13" ht="22.5" customHeight="1">
      <c r="A278"/>
      <c r="B278"/>
      <c r="C278"/>
      <c r="D278"/>
      <c r="E278"/>
      <c r="F278"/>
      <c r="G278"/>
      <c r="H278" s="108"/>
      <c r="I278" s="108"/>
      <c r="J278" s="108"/>
      <c r="K278" s="108"/>
      <c r="L278"/>
      <c r="M278"/>
    </row>
    <row r="279" spans="1:13" ht="22.5" customHeight="1">
      <c r="A279"/>
      <c r="B279"/>
      <c r="C279"/>
      <c r="D279"/>
      <c r="E279"/>
      <c r="F279"/>
      <c r="G279"/>
      <c r="H279" s="108"/>
      <c r="I279" s="108"/>
      <c r="J279" s="108"/>
      <c r="K279" s="108"/>
      <c r="L279"/>
      <c r="M279"/>
    </row>
    <row r="280" spans="1:13" ht="22.5" customHeight="1">
      <c r="A280"/>
      <c r="B280"/>
      <c r="C280"/>
      <c r="D280"/>
      <c r="E280"/>
      <c r="F280"/>
      <c r="G280"/>
      <c r="H280" s="108"/>
      <c r="I280" s="108"/>
      <c r="J280" s="108"/>
      <c r="K280" s="108"/>
      <c r="L280"/>
      <c r="M280"/>
    </row>
    <row r="281" spans="1:13" ht="22.5" customHeight="1">
      <c r="A281"/>
      <c r="B281"/>
      <c r="C281"/>
      <c r="D281"/>
      <c r="E281"/>
      <c r="F281"/>
      <c r="G281"/>
      <c r="H281" s="108"/>
      <c r="I281" s="108"/>
      <c r="J281" s="108"/>
      <c r="K281" s="108"/>
      <c r="L281"/>
      <c r="M281"/>
    </row>
    <row r="282" spans="1:13" ht="22.5" customHeight="1">
      <c r="A282"/>
      <c r="B282"/>
      <c r="C282"/>
      <c r="D282"/>
      <c r="E282"/>
      <c r="F282"/>
      <c r="G282"/>
      <c r="H282" s="108"/>
      <c r="I282" s="108"/>
      <c r="J282" s="108"/>
      <c r="K282" s="108"/>
      <c r="L282"/>
      <c r="M282"/>
    </row>
    <row r="283" spans="1:13" ht="22.5" customHeight="1">
      <c r="A283"/>
      <c r="B283"/>
      <c r="C283"/>
      <c r="D283"/>
      <c r="E283"/>
      <c r="F283"/>
      <c r="G283"/>
      <c r="H283" s="108"/>
      <c r="I283" s="108"/>
      <c r="J283" s="108"/>
      <c r="K283" s="108"/>
      <c r="L283"/>
      <c r="M283"/>
    </row>
    <row r="284" spans="1:13" ht="22.5" customHeight="1">
      <c r="A284"/>
      <c r="B284"/>
      <c r="C284"/>
      <c r="D284"/>
      <c r="E284"/>
      <c r="F284"/>
      <c r="G284"/>
      <c r="H284" s="108"/>
      <c r="I284" s="108"/>
      <c r="J284" s="108"/>
      <c r="K284" s="108"/>
      <c r="L284"/>
      <c r="M284"/>
    </row>
    <row r="285" spans="1:13" ht="22.5" customHeight="1">
      <c r="A285"/>
      <c r="B285"/>
      <c r="C285"/>
      <c r="D285"/>
      <c r="E285"/>
      <c r="F285"/>
      <c r="G285"/>
      <c r="H285" s="108"/>
      <c r="I285" s="108"/>
      <c r="J285" s="108"/>
      <c r="K285" s="108"/>
      <c r="L285"/>
      <c r="M285"/>
    </row>
    <row r="286" spans="1:13" ht="22.5" customHeight="1">
      <c r="A286"/>
      <c r="B286"/>
      <c r="C286"/>
      <c r="D286"/>
      <c r="E286"/>
      <c r="F286"/>
      <c r="G286"/>
      <c r="H286" s="108"/>
      <c r="I286" s="108"/>
      <c r="J286" s="108"/>
      <c r="K286" s="108"/>
      <c r="L286"/>
      <c r="M286"/>
    </row>
    <row r="287" spans="1:13" ht="22.5" customHeight="1">
      <c r="A287"/>
      <c r="B287"/>
      <c r="C287"/>
      <c r="D287"/>
      <c r="E287"/>
      <c r="F287"/>
      <c r="G287"/>
      <c r="H287" s="108"/>
      <c r="I287" s="108"/>
      <c r="J287" s="108"/>
      <c r="K287" s="108"/>
      <c r="L287"/>
      <c r="M287"/>
    </row>
    <row r="288" spans="1:13" ht="22.5" customHeight="1">
      <c r="A288"/>
      <c r="B288"/>
      <c r="C288"/>
      <c r="D288"/>
      <c r="E288"/>
      <c r="F288"/>
      <c r="G288"/>
      <c r="H288" s="108"/>
      <c r="I288" s="108"/>
      <c r="J288" s="108"/>
      <c r="K288" s="108"/>
      <c r="L288"/>
      <c r="M288"/>
    </row>
    <row r="289" spans="1:13" ht="22.5" customHeight="1">
      <c r="A289"/>
      <c r="B289"/>
      <c r="C289"/>
      <c r="D289"/>
      <c r="E289"/>
      <c r="F289"/>
      <c r="G289"/>
      <c r="H289" s="108"/>
      <c r="I289" s="108"/>
      <c r="J289" s="108"/>
      <c r="K289" s="108"/>
      <c r="L289"/>
      <c r="M289"/>
    </row>
    <row r="290" spans="1:13" ht="22.5" customHeight="1">
      <c r="A290"/>
      <c r="B290"/>
      <c r="C290"/>
      <c r="D290"/>
      <c r="E290"/>
      <c r="F290"/>
      <c r="G290"/>
      <c r="H290" s="108"/>
      <c r="I290" s="108"/>
      <c r="J290" s="108"/>
      <c r="K290" s="108"/>
      <c r="L290"/>
      <c r="M290"/>
    </row>
    <row r="291" spans="1:13" ht="22.5" customHeight="1">
      <c r="A291"/>
      <c r="B291"/>
      <c r="C291"/>
      <c r="D291"/>
      <c r="E291"/>
      <c r="F291"/>
      <c r="G291"/>
      <c r="H291" s="108"/>
      <c r="I291" s="108"/>
      <c r="J291" s="108"/>
      <c r="K291" s="108"/>
      <c r="L291"/>
      <c r="M291"/>
    </row>
    <row r="292" spans="1:13" ht="22.5" customHeight="1">
      <c r="A292"/>
      <c r="B292"/>
      <c r="C292"/>
      <c r="D292"/>
      <c r="E292"/>
      <c r="F292"/>
      <c r="G292"/>
      <c r="H292" s="108"/>
      <c r="I292" s="108"/>
      <c r="J292" s="108"/>
      <c r="K292" s="108"/>
      <c r="L292"/>
      <c r="M292"/>
    </row>
    <row r="293" spans="1:13" ht="22.5" customHeight="1">
      <c r="A293"/>
      <c r="B293"/>
      <c r="C293"/>
      <c r="D293"/>
      <c r="E293"/>
      <c r="F293"/>
      <c r="G293"/>
      <c r="H293" s="108"/>
      <c r="I293" s="108"/>
      <c r="J293" s="108"/>
      <c r="K293" s="108"/>
      <c r="L293"/>
      <c r="M293"/>
    </row>
    <row r="294" spans="1:13" ht="22.5" customHeight="1">
      <c r="A294"/>
      <c r="B294"/>
      <c r="C294"/>
      <c r="D294"/>
      <c r="E294"/>
      <c r="F294"/>
      <c r="G294"/>
      <c r="H294" s="108"/>
      <c r="I294" s="108"/>
      <c r="J294" s="108"/>
      <c r="K294" s="108"/>
      <c r="L294"/>
      <c r="M294"/>
    </row>
    <row r="295" spans="1:13" ht="22.5" customHeight="1">
      <c r="A295"/>
      <c r="B295"/>
      <c r="C295"/>
      <c r="D295"/>
      <c r="E295"/>
      <c r="F295"/>
      <c r="G295"/>
      <c r="H295" s="108"/>
      <c r="I295" s="108"/>
      <c r="J295" s="108"/>
      <c r="K295" s="108"/>
      <c r="L295"/>
      <c r="M295"/>
    </row>
    <row r="296" spans="1:13" ht="22.5" customHeight="1">
      <c r="A296"/>
      <c r="B296"/>
      <c r="C296"/>
      <c r="D296"/>
      <c r="E296"/>
      <c r="F296"/>
      <c r="G296"/>
      <c r="H296" s="108"/>
      <c r="I296" s="108"/>
      <c r="J296" s="108"/>
      <c r="K296" s="108"/>
      <c r="L296"/>
      <c r="M296"/>
    </row>
    <row r="297" spans="1:13" ht="22.5" customHeight="1">
      <c r="A297"/>
      <c r="B297"/>
      <c r="C297"/>
      <c r="D297"/>
      <c r="E297"/>
      <c r="F297"/>
      <c r="G297"/>
      <c r="H297" s="108"/>
      <c r="I297" s="108"/>
      <c r="J297" s="108"/>
      <c r="K297" s="108"/>
      <c r="L297"/>
      <c r="M297"/>
    </row>
    <row r="298" spans="1:13" ht="22.5" customHeight="1">
      <c r="A298"/>
      <c r="B298"/>
      <c r="C298"/>
      <c r="D298"/>
      <c r="E298"/>
      <c r="F298"/>
      <c r="G298"/>
      <c r="H298" s="108"/>
      <c r="I298" s="108"/>
      <c r="J298" s="108"/>
      <c r="K298" s="108"/>
      <c r="L298"/>
      <c r="M298"/>
    </row>
    <row r="299" spans="1:13" ht="22.5" customHeight="1">
      <c r="A299"/>
      <c r="B299"/>
      <c r="C299"/>
      <c r="D299"/>
      <c r="E299"/>
      <c r="F299"/>
      <c r="G299"/>
      <c r="H299" s="108"/>
      <c r="I299" s="108"/>
      <c r="J299" s="108"/>
      <c r="K299" s="108"/>
      <c r="L299"/>
      <c r="M299"/>
    </row>
    <row r="300" spans="1:13" ht="22.5" customHeight="1">
      <c r="A300"/>
      <c r="B300"/>
      <c r="C300"/>
      <c r="D300"/>
      <c r="E300"/>
      <c r="F300"/>
      <c r="G300"/>
      <c r="H300" s="108"/>
      <c r="I300" s="108"/>
      <c r="J300" s="108"/>
      <c r="K300" s="108"/>
      <c r="L300"/>
      <c r="M300"/>
    </row>
    <row r="301" spans="1:13" ht="22.5" customHeight="1">
      <c r="A301"/>
      <c r="B301"/>
      <c r="C301"/>
      <c r="D301"/>
      <c r="E301"/>
      <c r="F301"/>
      <c r="G301"/>
      <c r="H301" s="108"/>
      <c r="I301" s="108"/>
      <c r="J301" s="108"/>
      <c r="K301" s="108"/>
      <c r="L301"/>
      <c r="M301"/>
    </row>
    <row r="302" spans="1:13" ht="22.5" customHeight="1">
      <c r="A302"/>
      <c r="B302"/>
      <c r="C302"/>
      <c r="D302"/>
      <c r="E302"/>
      <c r="F302"/>
      <c r="G302"/>
      <c r="H302" s="108"/>
      <c r="I302" s="108"/>
      <c r="J302" s="108"/>
      <c r="K302" s="108"/>
      <c r="L302"/>
      <c r="M302"/>
    </row>
    <row r="303" spans="1:13" ht="22.5" customHeight="1">
      <c r="A303"/>
      <c r="B303"/>
      <c r="C303"/>
      <c r="D303"/>
      <c r="E303"/>
      <c r="F303"/>
      <c r="G303"/>
      <c r="H303" s="108"/>
      <c r="I303" s="108"/>
      <c r="J303" s="108"/>
      <c r="K303" s="108"/>
      <c r="L303"/>
      <c r="M303"/>
    </row>
    <row r="304" spans="1:13" ht="22.5" customHeight="1">
      <c r="A304"/>
      <c r="B304"/>
      <c r="C304"/>
      <c r="D304"/>
      <c r="E304"/>
      <c r="F304"/>
      <c r="G304"/>
      <c r="H304" s="108"/>
      <c r="I304" s="108"/>
      <c r="J304" s="108"/>
      <c r="K304" s="108"/>
      <c r="L304"/>
      <c r="M304"/>
    </row>
    <row r="305" spans="1:13" ht="22.5" customHeight="1">
      <c r="A305"/>
      <c r="B305"/>
      <c r="C305"/>
      <c r="D305"/>
      <c r="E305"/>
      <c r="F305"/>
      <c r="G305"/>
      <c r="H305" s="108"/>
      <c r="I305" s="108"/>
      <c r="J305" s="108"/>
      <c r="K305" s="108"/>
      <c r="L305"/>
      <c r="M305"/>
    </row>
    <row r="306" spans="1:13" ht="22.5" customHeight="1">
      <c r="A306"/>
      <c r="B306"/>
      <c r="C306"/>
      <c r="D306"/>
      <c r="E306"/>
      <c r="F306"/>
      <c r="G306"/>
      <c r="H306" s="108"/>
      <c r="I306" s="108"/>
      <c r="J306" s="108"/>
      <c r="K306" s="108"/>
      <c r="L306"/>
      <c r="M306"/>
    </row>
    <row r="307" spans="1:13" ht="22.5" customHeight="1">
      <c r="A307"/>
      <c r="B307"/>
      <c r="C307"/>
      <c r="D307"/>
      <c r="E307"/>
      <c r="F307"/>
      <c r="G307"/>
      <c r="H307" s="108"/>
      <c r="I307" s="108"/>
      <c r="J307" s="108"/>
      <c r="K307" s="108"/>
      <c r="L307"/>
      <c r="M307"/>
    </row>
    <row r="308" spans="1:13" ht="22.5" customHeight="1">
      <c r="A308"/>
      <c r="B308"/>
      <c r="C308"/>
      <c r="D308"/>
      <c r="E308"/>
      <c r="F308"/>
      <c r="G308"/>
      <c r="H308" s="108"/>
      <c r="I308" s="108"/>
      <c r="J308" s="108"/>
      <c r="K308" s="108"/>
      <c r="L308"/>
      <c r="M308"/>
    </row>
    <row r="309" spans="1:13" ht="22.5" customHeight="1">
      <c r="A309"/>
      <c r="B309"/>
      <c r="C309"/>
      <c r="D309"/>
      <c r="E309"/>
      <c r="F309"/>
      <c r="G309"/>
      <c r="H309" s="108"/>
      <c r="I309" s="108"/>
      <c r="J309" s="108"/>
      <c r="K309" s="108"/>
      <c r="L309"/>
      <c r="M309"/>
    </row>
    <row r="310" spans="1:13" ht="22.5" customHeight="1">
      <c r="A310"/>
      <c r="B310"/>
      <c r="C310"/>
      <c r="D310"/>
      <c r="E310"/>
      <c r="F310"/>
      <c r="G310"/>
      <c r="H310" s="108"/>
      <c r="I310" s="108"/>
      <c r="J310" s="108"/>
      <c r="K310" s="108"/>
      <c r="L310"/>
      <c r="M310"/>
    </row>
    <row r="311" spans="1:13" ht="22.5" customHeight="1">
      <c r="A311"/>
      <c r="B311"/>
      <c r="C311"/>
      <c r="D311"/>
      <c r="E311"/>
      <c r="F311"/>
      <c r="G311"/>
      <c r="H311" s="108"/>
      <c r="I311" s="108"/>
      <c r="J311" s="108"/>
      <c r="K311" s="108"/>
      <c r="L311"/>
      <c r="M311"/>
    </row>
    <row r="312" spans="1:13" ht="22.5" customHeight="1">
      <c r="A312"/>
      <c r="B312"/>
      <c r="C312"/>
      <c r="D312"/>
      <c r="E312"/>
      <c r="F312"/>
      <c r="G312"/>
      <c r="H312" s="108"/>
      <c r="I312" s="108"/>
      <c r="J312" s="108"/>
      <c r="K312" s="108"/>
      <c r="L312"/>
      <c r="M312"/>
    </row>
    <row r="313" spans="1:13" ht="22.5" customHeight="1">
      <c r="A313"/>
      <c r="B313"/>
      <c r="C313"/>
      <c r="D313"/>
      <c r="E313"/>
      <c r="F313"/>
      <c r="G313"/>
      <c r="H313" s="108"/>
      <c r="I313" s="108"/>
      <c r="J313" s="108"/>
      <c r="K313" s="108"/>
      <c r="L313"/>
      <c r="M313"/>
    </row>
    <row r="314" spans="1:13" ht="22.5" customHeight="1">
      <c r="A314"/>
      <c r="B314"/>
      <c r="C314"/>
      <c r="D314"/>
      <c r="E314"/>
      <c r="F314"/>
      <c r="G314"/>
      <c r="H314" s="108"/>
      <c r="I314" s="108"/>
      <c r="J314" s="108"/>
      <c r="K314" s="108"/>
      <c r="L314"/>
      <c r="M314"/>
    </row>
    <row r="315" spans="1:13" ht="22.5" customHeight="1">
      <c r="A315"/>
      <c r="B315"/>
      <c r="C315"/>
      <c r="D315"/>
      <c r="E315"/>
      <c r="F315"/>
      <c r="G315"/>
      <c r="H315" s="108"/>
      <c r="I315" s="108"/>
      <c r="J315" s="108"/>
      <c r="K315" s="108"/>
      <c r="L315"/>
      <c r="M315"/>
    </row>
    <row r="316" spans="1:13" ht="22.5" customHeight="1">
      <c r="A316"/>
      <c r="B316"/>
      <c r="C316"/>
      <c r="D316"/>
      <c r="E316"/>
      <c r="F316"/>
      <c r="G316"/>
      <c r="H316" s="108"/>
      <c r="I316" s="108"/>
      <c r="J316" s="108"/>
      <c r="K316" s="108"/>
      <c r="L316"/>
      <c r="M316"/>
    </row>
    <row r="317" spans="1:13" ht="22.5" customHeight="1">
      <c r="A317"/>
      <c r="B317"/>
      <c r="C317"/>
      <c r="D317"/>
      <c r="E317"/>
      <c r="F317"/>
      <c r="G317"/>
      <c r="H317" s="108"/>
      <c r="I317" s="108"/>
      <c r="J317" s="108"/>
      <c r="K317" s="108"/>
      <c r="L317"/>
      <c r="M317"/>
    </row>
    <row r="318" spans="1:13" ht="22.5" customHeight="1">
      <c r="A318"/>
      <c r="B318"/>
      <c r="C318"/>
      <c r="D318"/>
      <c r="E318"/>
      <c r="F318"/>
      <c r="G318"/>
      <c r="H318" s="108"/>
      <c r="I318" s="108"/>
      <c r="J318" s="108"/>
      <c r="K318" s="108"/>
      <c r="L318"/>
      <c r="M318"/>
    </row>
    <row r="319" spans="1:13" ht="22.5" customHeight="1">
      <c r="A319"/>
      <c r="B319"/>
      <c r="C319"/>
      <c r="D319"/>
      <c r="E319"/>
      <c r="F319"/>
      <c r="G319"/>
      <c r="H319" s="108"/>
      <c r="I319" s="108"/>
      <c r="J319" s="108"/>
      <c r="K319" s="108"/>
      <c r="L319"/>
      <c r="M319"/>
    </row>
    <row r="320" spans="1:13" ht="22.5" customHeight="1">
      <c r="A320"/>
      <c r="B320"/>
      <c r="C320"/>
      <c r="D320"/>
      <c r="E320"/>
      <c r="F320"/>
      <c r="G320"/>
      <c r="H320" s="108"/>
      <c r="I320" s="108"/>
      <c r="J320" s="108"/>
      <c r="K320" s="108"/>
      <c r="L320"/>
      <c r="M320"/>
    </row>
    <row r="321" spans="1:13" ht="22.5" customHeight="1">
      <c r="A321"/>
      <c r="B321"/>
      <c r="C321"/>
      <c r="D321"/>
      <c r="E321"/>
      <c r="F321"/>
      <c r="G321"/>
      <c r="H321" s="108"/>
      <c r="I321" s="108"/>
      <c r="J321" s="108"/>
      <c r="K321" s="108"/>
      <c r="L321"/>
      <c r="M321"/>
    </row>
    <row r="322" spans="1:13" ht="22.5" customHeight="1">
      <c r="A322"/>
      <c r="B322"/>
      <c r="C322"/>
      <c r="D322"/>
      <c r="E322"/>
      <c r="F322"/>
      <c r="G322"/>
      <c r="H322" s="108"/>
      <c r="I322" s="108"/>
      <c r="J322" s="108"/>
      <c r="K322" s="108"/>
      <c r="L322"/>
      <c r="M322"/>
    </row>
    <row r="323" spans="1:13" ht="22.5" customHeight="1">
      <c r="A323"/>
      <c r="B323"/>
      <c r="C323"/>
      <c r="D323"/>
      <c r="E323"/>
      <c r="F323"/>
      <c r="G323"/>
      <c r="H323" s="108"/>
      <c r="I323" s="108"/>
      <c r="J323" s="108"/>
      <c r="K323" s="108"/>
      <c r="L323"/>
      <c r="M323"/>
    </row>
    <row r="324" spans="1:13" ht="22.5" customHeight="1">
      <c r="A324"/>
      <c r="B324"/>
      <c r="C324"/>
      <c r="D324"/>
      <c r="E324"/>
      <c r="F324"/>
      <c r="G324"/>
      <c r="H324" s="108"/>
      <c r="I324" s="108"/>
      <c r="J324" s="108"/>
      <c r="K324" s="108"/>
      <c r="L324"/>
      <c r="M324"/>
    </row>
    <row r="325" spans="1:13" ht="22.5" customHeight="1">
      <c r="A325"/>
      <c r="B325"/>
      <c r="C325"/>
      <c r="D325"/>
      <c r="E325"/>
      <c r="F325"/>
      <c r="G325"/>
      <c r="H325" s="108"/>
      <c r="I325" s="108"/>
      <c r="J325" s="108"/>
      <c r="K325" s="108"/>
      <c r="L325"/>
      <c r="M325"/>
    </row>
    <row r="326" spans="1:13" ht="22.5" customHeight="1">
      <c r="A326"/>
      <c r="B326"/>
      <c r="C326"/>
      <c r="D326"/>
      <c r="E326"/>
      <c r="F326"/>
      <c r="G326"/>
      <c r="H326" s="108"/>
      <c r="I326" s="108"/>
      <c r="J326" s="108"/>
      <c r="K326" s="108"/>
      <c r="L326"/>
      <c r="M326"/>
    </row>
    <row r="327" spans="1:13" ht="22.5" customHeight="1">
      <c r="A327"/>
      <c r="B327"/>
      <c r="C327"/>
      <c r="D327"/>
      <c r="E327"/>
      <c r="F327"/>
      <c r="G327"/>
      <c r="H327" s="108"/>
      <c r="I327" s="108"/>
      <c r="J327" s="108"/>
      <c r="K327" s="108"/>
      <c r="L327"/>
      <c r="M327"/>
    </row>
    <row r="328" spans="1:13" ht="22.5" customHeight="1">
      <c r="A328"/>
      <c r="B328"/>
      <c r="C328"/>
      <c r="D328"/>
      <c r="E328"/>
      <c r="F328"/>
      <c r="G328"/>
      <c r="H328" s="108"/>
      <c r="I328" s="108"/>
      <c r="J328" s="108"/>
      <c r="K328" s="108"/>
      <c r="L328"/>
      <c r="M328"/>
    </row>
    <row r="329" spans="1:13" ht="22.5" customHeight="1">
      <c r="A329"/>
      <c r="B329"/>
      <c r="C329"/>
      <c r="D329"/>
      <c r="E329"/>
      <c r="F329"/>
      <c r="G329"/>
      <c r="H329" s="108"/>
      <c r="I329" s="108"/>
      <c r="J329" s="108"/>
      <c r="K329" s="108"/>
      <c r="L329"/>
      <c r="M329"/>
    </row>
    <row r="330" spans="1:13" ht="22.5" customHeight="1">
      <c r="A330"/>
      <c r="B330"/>
      <c r="C330"/>
      <c r="D330"/>
      <c r="E330"/>
      <c r="F330"/>
      <c r="G330"/>
      <c r="H330" s="108"/>
      <c r="I330" s="108"/>
      <c r="J330" s="108"/>
      <c r="K330" s="108"/>
      <c r="L330"/>
      <c r="M330"/>
    </row>
    <row r="331" spans="1:13" ht="22.5" customHeight="1">
      <c r="A331"/>
      <c r="B331"/>
      <c r="C331"/>
      <c r="D331"/>
      <c r="E331"/>
      <c r="F331"/>
      <c r="G331"/>
      <c r="H331" s="108"/>
      <c r="I331" s="108"/>
      <c r="J331" s="108"/>
      <c r="K331" s="108"/>
      <c r="L331"/>
      <c r="M331"/>
    </row>
    <row r="332" spans="1:13" ht="22.5" customHeight="1">
      <c r="A332"/>
      <c r="B332"/>
      <c r="C332"/>
      <c r="D332"/>
      <c r="E332"/>
      <c r="F332"/>
      <c r="G332"/>
      <c r="H332" s="108"/>
      <c r="I332" s="108"/>
      <c r="J332" s="108"/>
      <c r="K332" s="108"/>
      <c r="L332"/>
      <c r="M332"/>
    </row>
    <row r="333" spans="1:13" ht="22.5" customHeight="1">
      <c r="A333"/>
      <c r="B333"/>
      <c r="C333"/>
      <c r="D333"/>
      <c r="E333"/>
      <c r="F333"/>
      <c r="G333"/>
      <c r="H333" s="108"/>
      <c r="I333" s="108"/>
      <c r="J333" s="108"/>
      <c r="K333" s="108"/>
      <c r="L333"/>
      <c r="M333"/>
    </row>
    <row r="334" spans="1:13" ht="22.5" customHeight="1">
      <c r="A334"/>
      <c r="B334"/>
      <c r="C334"/>
      <c r="D334"/>
      <c r="E334"/>
      <c r="F334"/>
      <c r="G334"/>
      <c r="H334" s="108"/>
      <c r="I334" s="108"/>
      <c r="J334" s="108"/>
      <c r="K334" s="108"/>
      <c r="L334"/>
      <c r="M334"/>
    </row>
    <row r="335" spans="1:13" ht="22.5" customHeight="1">
      <c r="A335"/>
      <c r="B335"/>
      <c r="C335"/>
      <c r="D335"/>
      <c r="E335"/>
      <c r="F335"/>
      <c r="G335"/>
      <c r="H335" s="108"/>
      <c r="I335" s="108"/>
      <c r="J335" s="108"/>
      <c r="K335" s="108"/>
      <c r="L335"/>
      <c r="M335"/>
    </row>
    <row r="336" spans="1:13" ht="22.5" customHeight="1">
      <c r="A336"/>
      <c r="B336"/>
      <c r="C336"/>
      <c r="D336"/>
      <c r="E336"/>
      <c r="F336"/>
      <c r="G336"/>
      <c r="H336" s="108"/>
      <c r="I336" s="108"/>
      <c r="J336" s="108"/>
      <c r="K336" s="108"/>
      <c r="L336"/>
      <c r="M336"/>
    </row>
    <row r="337" spans="1:13" ht="22.5" customHeight="1">
      <c r="A337"/>
      <c r="B337"/>
      <c r="C337"/>
      <c r="D337"/>
      <c r="E337"/>
      <c r="F337"/>
      <c r="G337"/>
      <c r="H337" s="108"/>
      <c r="I337" s="108"/>
      <c r="J337" s="108"/>
      <c r="K337" s="108"/>
      <c r="L337"/>
      <c r="M337"/>
    </row>
    <row r="338" spans="1:13" ht="22.5" customHeight="1">
      <c r="A338"/>
      <c r="B338"/>
      <c r="C338"/>
      <c r="D338"/>
      <c r="E338"/>
      <c r="F338"/>
      <c r="G338"/>
      <c r="H338" s="108"/>
      <c r="I338" s="108"/>
      <c r="J338" s="108"/>
      <c r="K338" s="108"/>
      <c r="L338"/>
      <c r="M338"/>
    </row>
    <row r="339" spans="1:13" ht="22.5" customHeight="1">
      <c r="A339"/>
      <c r="B339"/>
      <c r="C339"/>
      <c r="D339"/>
      <c r="E339"/>
      <c r="F339"/>
      <c r="G339"/>
      <c r="H339" s="108"/>
      <c r="I339" s="108"/>
      <c r="J339" s="108"/>
      <c r="K339" s="108"/>
      <c r="L339"/>
      <c r="M339"/>
    </row>
    <row r="340" spans="1:13" ht="22.5" customHeight="1">
      <c r="A340"/>
      <c r="B340"/>
      <c r="C340"/>
      <c r="D340"/>
      <c r="E340"/>
      <c r="F340"/>
      <c r="G340"/>
      <c r="H340" s="108"/>
      <c r="I340" s="108"/>
      <c r="J340" s="108"/>
      <c r="K340" s="108"/>
      <c r="L340"/>
      <c r="M340"/>
    </row>
    <row r="341" spans="1:13" ht="22.5" customHeight="1">
      <c r="A341"/>
      <c r="B341"/>
      <c r="C341"/>
      <c r="D341"/>
      <c r="E341"/>
      <c r="F341"/>
      <c r="G341"/>
      <c r="H341" s="108"/>
      <c r="I341" s="108"/>
      <c r="J341" s="108"/>
      <c r="K341" s="108"/>
      <c r="L341"/>
      <c r="M341"/>
    </row>
    <row r="342" spans="1:13" ht="22.5" customHeight="1">
      <c r="A342"/>
      <c r="B342"/>
      <c r="C342"/>
      <c r="D342"/>
      <c r="E342"/>
      <c r="F342"/>
      <c r="G342"/>
      <c r="H342" s="108"/>
      <c r="I342" s="108"/>
      <c r="J342" s="108"/>
      <c r="K342" s="108"/>
      <c r="L342"/>
      <c r="M342"/>
    </row>
    <row r="343" spans="1:13" ht="22.5" customHeight="1">
      <c r="A343"/>
      <c r="B343"/>
      <c r="C343"/>
      <c r="D343"/>
      <c r="E343"/>
      <c r="F343"/>
      <c r="G343"/>
      <c r="H343" s="108"/>
      <c r="I343" s="108"/>
      <c r="J343" s="108"/>
      <c r="K343" s="108"/>
      <c r="L343"/>
      <c r="M343"/>
    </row>
    <row r="344" spans="1:13" ht="22.5" customHeight="1">
      <c r="A344"/>
      <c r="B344"/>
      <c r="C344"/>
      <c r="D344"/>
      <c r="E344"/>
      <c r="F344"/>
      <c r="G344"/>
      <c r="H344" s="108"/>
      <c r="I344" s="108"/>
      <c r="J344" s="108"/>
      <c r="K344" s="108"/>
      <c r="L344"/>
      <c r="M344"/>
    </row>
    <row r="345" spans="1:13" ht="22.5" customHeight="1">
      <c r="A345"/>
      <c r="B345"/>
      <c r="C345"/>
      <c r="D345"/>
      <c r="E345"/>
      <c r="F345"/>
      <c r="G345"/>
      <c r="H345" s="108"/>
      <c r="I345" s="108"/>
      <c r="J345" s="108"/>
      <c r="K345" s="108"/>
      <c r="L345"/>
      <c r="M345"/>
    </row>
    <row r="346" spans="1:13" ht="22.5" customHeight="1">
      <c r="A346"/>
      <c r="B346"/>
      <c r="C346"/>
      <c r="D346"/>
      <c r="E346"/>
      <c r="F346"/>
      <c r="G346"/>
      <c r="H346" s="108"/>
      <c r="I346" s="108"/>
      <c r="J346" s="108"/>
      <c r="K346" s="108"/>
      <c r="L346"/>
      <c r="M346"/>
    </row>
  </sheetData>
  <mergeCells count="10">
    <mergeCell ref="A1:M1"/>
    <mergeCell ref="D13:E13"/>
    <mergeCell ref="D14:E14"/>
    <mergeCell ref="D15:E15"/>
    <mergeCell ref="D16:E16"/>
    <mergeCell ref="D17:E17"/>
    <mergeCell ref="A3:A5"/>
    <mergeCell ref="A6:A8"/>
    <mergeCell ref="A9:A11"/>
    <mergeCell ref="B13:B17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40"/>
  <sheetViews>
    <sheetView workbookViewId="0">
      <selection activeCell="L19" sqref="J3:J19 L3:L19"/>
    </sheetView>
  </sheetViews>
  <sheetFormatPr defaultColWidth="9" defaultRowHeight="13.5"/>
  <cols>
    <col min="1" max="1" width="22.87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3" style="1" customWidth="1"/>
    <col min="11" max="11" width="8.875" style="3" customWidth="1"/>
    <col min="12" max="12" width="42.125" style="4" customWidth="1"/>
  </cols>
  <sheetData>
    <row r="1" spans="1:12" ht="33.6" customHeight="1">
      <c r="A1" s="648" t="s">
        <v>3124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1583</v>
      </c>
      <c r="G2" s="134" t="s">
        <v>10</v>
      </c>
      <c r="H2" s="134" t="s">
        <v>1584</v>
      </c>
      <c r="I2" s="134" t="s">
        <v>3060</v>
      </c>
      <c r="J2" s="134" t="s">
        <v>3061</v>
      </c>
      <c r="K2" s="142" t="s">
        <v>3062</v>
      </c>
      <c r="L2" s="142" t="s">
        <v>13</v>
      </c>
    </row>
    <row r="3" spans="1:12" ht="22.5" customHeight="1">
      <c r="A3" s="122" t="s">
        <v>2267</v>
      </c>
      <c r="B3" s="122">
        <v>3</v>
      </c>
      <c r="C3" s="122" t="s">
        <v>2833</v>
      </c>
      <c r="D3" s="122" t="s">
        <v>2834</v>
      </c>
      <c r="E3" s="123" t="s">
        <v>2835</v>
      </c>
      <c r="F3" s="146"/>
      <c r="G3" s="146">
        <v>2141</v>
      </c>
      <c r="H3" s="146">
        <v>600</v>
      </c>
      <c r="I3" s="146">
        <v>600</v>
      </c>
      <c r="J3" s="146">
        <f t="shared" ref="J3" si="0">AVERAGE(H3:I3)</f>
        <v>600</v>
      </c>
      <c r="K3" s="52">
        <v>8</v>
      </c>
      <c r="L3" s="57" t="s">
        <v>1606</v>
      </c>
    </row>
    <row r="4" spans="1:12" ht="22.5" customHeight="1">
      <c r="A4" s="642" t="s">
        <v>1524</v>
      </c>
      <c r="B4" s="122">
        <v>1</v>
      </c>
      <c r="C4" s="122" t="s">
        <v>2838</v>
      </c>
      <c r="D4" s="122" t="s">
        <v>2839</v>
      </c>
      <c r="E4" s="123" t="s">
        <v>2840</v>
      </c>
      <c r="F4" s="146"/>
      <c r="G4" s="146">
        <v>500</v>
      </c>
      <c r="H4" s="146">
        <v>300</v>
      </c>
      <c r="I4" s="146">
        <v>200</v>
      </c>
      <c r="J4" s="146">
        <f t="shared" ref="J4:J5" si="1">AVERAGE(H4:I4)</f>
        <v>250</v>
      </c>
      <c r="K4" s="52">
        <v>20</v>
      </c>
      <c r="L4" s="57" t="s">
        <v>1599</v>
      </c>
    </row>
    <row r="5" spans="1:12" ht="22.5" customHeight="1">
      <c r="A5" s="642"/>
      <c r="B5" s="122">
        <v>2</v>
      </c>
      <c r="C5" s="122" t="s">
        <v>2842</v>
      </c>
      <c r="D5" s="122" t="s">
        <v>2839</v>
      </c>
      <c r="E5" s="123" t="s">
        <v>2840</v>
      </c>
      <c r="F5" s="146"/>
      <c r="G5" s="146">
        <v>500</v>
      </c>
      <c r="H5" s="146">
        <v>200</v>
      </c>
      <c r="I5" s="146">
        <v>200</v>
      </c>
      <c r="J5" s="146">
        <f t="shared" si="1"/>
        <v>200</v>
      </c>
      <c r="K5" s="52">
        <v>20</v>
      </c>
      <c r="L5" s="57" t="s">
        <v>1723</v>
      </c>
    </row>
    <row r="6" spans="1:12" ht="22.5" customHeight="1">
      <c r="A6" s="642"/>
      <c r="B6" s="122">
        <v>3</v>
      </c>
      <c r="C6" s="122" t="s">
        <v>2844</v>
      </c>
      <c r="D6" s="122" t="s">
        <v>2839</v>
      </c>
      <c r="E6" s="123" t="s">
        <v>2840</v>
      </c>
      <c r="F6" s="124"/>
      <c r="G6" s="124">
        <v>1800</v>
      </c>
      <c r="H6" s="124"/>
      <c r="I6" s="124"/>
      <c r="J6" s="152" t="s">
        <v>1232</v>
      </c>
      <c r="K6" s="8">
        <v>20</v>
      </c>
      <c r="L6" s="153" t="s">
        <v>2845</v>
      </c>
    </row>
    <row r="7" spans="1:12" ht="22.5" customHeight="1">
      <c r="A7" s="689"/>
      <c r="B7" s="124">
        <v>4</v>
      </c>
      <c r="C7" s="125" t="s">
        <v>2846</v>
      </c>
      <c r="D7" s="122" t="s">
        <v>2839</v>
      </c>
      <c r="E7" s="123" t="s">
        <v>2840</v>
      </c>
      <c r="F7" s="146"/>
      <c r="G7" s="146">
        <v>500</v>
      </c>
      <c r="H7" s="146">
        <v>200</v>
      </c>
      <c r="I7" s="146">
        <v>200</v>
      </c>
      <c r="J7" s="146">
        <f t="shared" ref="J7:J10" si="2">AVERAGE(H7:I7)</f>
        <v>200</v>
      </c>
      <c r="K7" s="52">
        <v>20</v>
      </c>
      <c r="L7" s="57" t="s">
        <v>1599</v>
      </c>
    </row>
    <row r="8" spans="1:12" ht="22.5" customHeight="1">
      <c r="A8" s="596" t="s">
        <v>1352</v>
      </c>
      <c r="B8" s="124">
        <v>1</v>
      </c>
      <c r="C8" s="125" t="s">
        <v>2850</v>
      </c>
      <c r="D8" s="122" t="s">
        <v>2851</v>
      </c>
      <c r="E8" s="123" t="s">
        <v>2852</v>
      </c>
      <c r="F8" s="146"/>
      <c r="G8" s="146">
        <v>1200</v>
      </c>
      <c r="H8" s="146">
        <v>300</v>
      </c>
      <c r="I8" s="146">
        <v>350</v>
      </c>
      <c r="J8" s="146">
        <f t="shared" si="2"/>
        <v>325</v>
      </c>
      <c r="K8" s="52">
        <v>40</v>
      </c>
      <c r="L8" s="57" t="s">
        <v>1612</v>
      </c>
    </row>
    <row r="9" spans="1:12" ht="22.5" customHeight="1">
      <c r="A9" s="591"/>
      <c r="B9" s="124">
        <v>3</v>
      </c>
      <c r="C9" s="125" t="s">
        <v>2854</v>
      </c>
      <c r="D9" s="122" t="s">
        <v>2851</v>
      </c>
      <c r="E9" s="123" t="s">
        <v>2852</v>
      </c>
      <c r="F9" s="146"/>
      <c r="G9" s="146">
        <v>800</v>
      </c>
      <c r="H9" s="146">
        <v>300</v>
      </c>
      <c r="I9" s="146">
        <v>300</v>
      </c>
      <c r="J9" s="146">
        <f t="shared" si="2"/>
        <v>300</v>
      </c>
      <c r="K9" s="52">
        <v>40</v>
      </c>
      <c r="L9" s="57" t="s">
        <v>1599</v>
      </c>
    </row>
    <row r="10" spans="1:12" ht="22.5" customHeight="1">
      <c r="A10" s="591"/>
      <c r="B10" s="124">
        <v>3</v>
      </c>
      <c r="C10" s="125" t="s">
        <v>2856</v>
      </c>
      <c r="D10" s="122" t="s">
        <v>2851</v>
      </c>
      <c r="E10" s="123" t="s">
        <v>2852</v>
      </c>
      <c r="F10" s="146"/>
      <c r="G10" s="146">
        <v>750</v>
      </c>
      <c r="H10" s="146">
        <v>200</v>
      </c>
      <c r="I10" s="146">
        <v>150</v>
      </c>
      <c r="J10" s="146">
        <f t="shared" si="2"/>
        <v>175</v>
      </c>
      <c r="K10" s="52">
        <v>15</v>
      </c>
      <c r="L10" s="57" t="s">
        <v>129</v>
      </c>
    </row>
    <row r="11" spans="1:12" ht="22.5" customHeight="1">
      <c r="A11" s="591"/>
      <c r="B11" s="122">
        <v>3</v>
      </c>
      <c r="C11" s="125" t="s">
        <v>2858</v>
      </c>
      <c r="D11" s="122" t="s">
        <v>2851</v>
      </c>
      <c r="E11" s="123" t="s">
        <v>2852</v>
      </c>
      <c r="F11" s="124"/>
      <c r="G11" s="124">
        <v>1800</v>
      </c>
      <c r="H11" s="124"/>
      <c r="I11" s="124"/>
      <c r="J11" s="154" t="s">
        <v>1232</v>
      </c>
      <c r="K11" s="8">
        <v>15</v>
      </c>
      <c r="L11" s="153" t="s">
        <v>2845</v>
      </c>
    </row>
    <row r="12" spans="1:12" ht="22.5" customHeight="1">
      <c r="A12" s="591" t="s">
        <v>2859</v>
      </c>
      <c r="B12" s="122">
        <v>1</v>
      </c>
      <c r="C12" s="125" t="s">
        <v>3049</v>
      </c>
      <c r="D12" s="122" t="s">
        <v>2860</v>
      </c>
      <c r="E12" s="123" t="s">
        <v>2861</v>
      </c>
      <c r="F12" s="146"/>
      <c r="G12" s="146">
        <v>800</v>
      </c>
      <c r="H12" s="146">
        <v>300</v>
      </c>
      <c r="I12" s="146">
        <v>200</v>
      </c>
      <c r="J12" s="146">
        <f t="shared" ref="J12:J14" si="3">AVERAGE(H12:I12)</f>
        <v>250</v>
      </c>
      <c r="K12" s="52">
        <v>11</v>
      </c>
      <c r="L12" s="57" t="s">
        <v>1644</v>
      </c>
    </row>
    <row r="13" spans="1:12" ht="22.5" customHeight="1">
      <c r="A13" s="591"/>
      <c r="B13" s="122">
        <v>3</v>
      </c>
      <c r="C13" s="125" t="s">
        <v>2864</v>
      </c>
      <c r="D13" s="122" t="s">
        <v>2860</v>
      </c>
      <c r="E13" s="123" t="s">
        <v>2861</v>
      </c>
      <c r="F13" s="146"/>
      <c r="G13" s="146">
        <v>1300</v>
      </c>
      <c r="H13" s="146">
        <v>400</v>
      </c>
      <c r="I13" s="146">
        <v>350</v>
      </c>
      <c r="J13" s="146">
        <f t="shared" si="3"/>
        <v>375</v>
      </c>
      <c r="K13" s="52">
        <v>11</v>
      </c>
      <c r="L13" s="30" t="s">
        <v>1606</v>
      </c>
    </row>
    <row r="14" spans="1:12" ht="22.5" customHeight="1">
      <c r="A14" s="591"/>
      <c r="B14" s="122">
        <v>3</v>
      </c>
      <c r="C14" s="125" t="s">
        <v>2866</v>
      </c>
      <c r="D14" s="122" t="s">
        <v>2860</v>
      </c>
      <c r="E14" s="123" t="s">
        <v>2861</v>
      </c>
      <c r="F14" s="146"/>
      <c r="G14" s="146">
        <v>800</v>
      </c>
      <c r="H14" s="146">
        <v>200</v>
      </c>
      <c r="I14" s="146">
        <v>200</v>
      </c>
      <c r="J14" s="146">
        <f t="shared" si="3"/>
        <v>200</v>
      </c>
      <c r="K14" s="52">
        <v>11</v>
      </c>
      <c r="L14" s="58" t="s">
        <v>1644</v>
      </c>
    </row>
    <row r="15" spans="1:12" ht="22.5" customHeight="1">
      <c r="A15" s="591" t="s">
        <v>883</v>
      </c>
      <c r="B15" s="122">
        <v>3</v>
      </c>
      <c r="C15" s="89" t="s">
        <v>2868</v>
      </c>
      <c r="D15" s="122" t="s">
        <v>2869</v>
      </c>
      <c r="E15" s="123" t="s">
        <v>2870</v>
      </c>
      <c r="F15" s="124"/>
      <c r="G15" s="124">
        <v>1500</v>
      </c>
      <c r="H15" s="124"/>
      <c r="I15" s="124"/>
      <c r="J15" s="152" t="s">
        <v>1232</v>
      </c>
      <c r="K15" s="8">
        <v>17</v>
      </c>
      <c r="L15" s="153" t="s">
        <v>2845</v>
      </c>
    </row>
    <row r="16" spans="1:12" ht="22.5" customHeight="1">
      <c r="A16" s="591"/>
      <c r="B16" s="122">
        <v>3</v>
      </c>
      <c r="C16" s="125" t="s">
        <v>2871</v>
      </c>
      <c r="D16" s="122" t="s">
        <v>2869</v>
      </c>
      <c r="E16" s="123" t="s">
        <v>2870</v>
      </c>
      <c r="F16" s="146"/>
      <c r="G16" s="146">
        <v>1000</v>
      </c>
      <c r="H16" s="146">
        <v>500</v>
      </c>
      <c r="I16" s="146">
        <v>400</v>
      </c>
      <c r="J16" s="146">
        <f t="shared" ref="J16:J19" si="4">AVERAGE(H16:I16)</f>
        <v>450</v>
      </c>
      <c r="K16" s="52">
        <v>17</v>
      </c>
      <c r="L16" s="57" t="s">
        <v>1644</v>
      </c>
    </row>
    <row r="17" spans="1:12" ht="22.5" customHeight="1">
      <c r="A17" s="591"/>
      <c r="B17" s="122">
        <v>3</v>
      </c>
      <c r="C17" s="125" t="s">
        <v>2874</v>
      </c>
      <c r="D17" s="122" t="s">
        <v>2869</v>
      </c>
      <c r="E17" s="123" t="s">
        <v>2870</v>
      </c>
      <c r="F17" s="146"/>
      <c r="G17" s="146">
        <v>1000</v>
      </c>
      <c r="H17" s="146">
        <v>200</v>
      </c>
      <c r="I17" s="146">
        <v>200</v>
      </c>
      <c r="J17" s="146">
        <f t="shared" si="4"/>
        <v>200</v>
      </c>
      <c r="K17" s="52">
        <v>17</v>
      </c>
      <c r="L17" s="57" t="s">
        <v>1606</v>
      </c>
    </row>
    <row r="18" spans="1:12" ht="22.5" customHeight="1">
      <c r="A18" s="591"/>
      <c r="B18" s="122">
        <v>4</v>
      </c>
      <c r="C18" s="147" t="s">
        <v>2876</v>
      </c>
      <c r="D18" s="122" t="s">
        <v>2869</v>
      </c>
      <c r="E18" s="123" t="s">
        <v>2870</v>
      </c>
      <c r="F18" s="146"/>
      <c r="G18" s="146">
        <v>500</v>
      </c>
      <c r="H18" s="146">
        <v>200</v>
      </c>
      <c r="I18" s="146">
        <v>200</v>
      </c>
      <c r="J18" s="146">
        <f t="shared" si="4"/>
        <v>200</v>
      </c>
      <c r="K18" s="52">
        <v>17</v>
      </c>
      <c r="L18" s="57" t="s">
        <v>1723</v>
      </c>
    </row>
    <row r="19" spans="1:12" ht="22.5" customHeight="1">
      <c r="A19" s="147" t="s">
        <v>2878</v>
      </c>
      <c r="B19" s="122">
        <v>3</v>
      </c>
      <c r="C19" s="125" t="s">
        <v>2879</v>
      </c>
      <c r="D19" s="125" t="s">
        <v>1556</v>
      </c>
      <c r="E19" s="123" t="s">
        <v>2880</v>
      </c>
      <c r="F19" s="146"/>
      <c r="G19" s="146">
        <v>1000</v>
      </c>
      <c r="H19" s="146">
        <v>600</v>
      </c>
      <c r="I19" s="146">
        <v>500</v>
      </c>
      <c r="J19" s="146">
        <f t="shared" si="4"/>
        <v>550</v>
      </c>
      <c r="K19" s="52">
        <v>30</v>
      </c>
      <c r="L19" s="57" t="s">
        <v>129</v>
      </c>
    </row>
    <row r="20" spans="1:12" s="145" customFormat="1" ht="22.5" customHeight="1">
      <c r="A20" s="148"/>
      <c r="B20" s="149"/>
      <c r="C20" s="150"/>
      <c r="D20" s="150"/>
      <c r="E20" s="151"/>
      <c r="J20" s="155"/>
      <c r="K20" s="156"/>
      <c r="L20" s="157"/>
    </row>
    <row r="21" spans="1:12" ht="22.5" customHeight="1">
      <c r="A21"/>
      <c r="B21" s="677" t="s">
        <v>3063</v>
      </c>
      <c r="C21" s="127" t="s">
        <v>3064</v>
      </c>
      <c r="D21" s="641">
        <v>17</v>
      </c>
      <c r="E21" s="641"/>
      <c r="F21"/>
      <c r="G21"/>
      <c r="H21"/>
      <c r="I21"/>
      <c r="J21"/>
      <c r="K21"/>
      <c r="L21"/>
    </row>
    <row r="22" spans="1:12" ht="22.5" customHeight="1">
      <c r="A22"/>
      <c r="B22" s="677"/>
      <c r="C22" s="127" t="s">
        <v>3065</v>
      </c>
      <c r="D22" s="641">
        <v>14</v>
      </c>
      <c r="E22" s="641"/>
      <c r="F22"/>
      <c r="G22"/>
      <c r="H22"/>
      <c r="I22"/>
      <c r="J22"/>
      <c r="K22"/>
      <c r="L22"/>
    </row>
    <row r="23" spans="1:12" ht="22.5" customHeight="1">
      <c r="A23"/>
      <c r="B23" s="677"/>
      <c r="C23" s="127" t="s">
        <v>3066</v>
      </c>
      <c r="D23" s="641">
        <v>3</v>
      </c>
      <c r="E23" s="641"/>
      <c r="F23"/>
      <c r="G23"/>
      <c r="H23"/>
      <c r="I23"/>
      <c r="J23"/>
      <c r="K23"/>
      <c r="L23"/>
    </row>
    <row r="24" spans="1:12" ht="22.5" customHeight="1">
      <c r="A24"/>
      <c r="B24" s="677"/>
      <c r="C24" s="127" t="s">
        <v>3067</v>
      </c>
      <c r="D24" s="650">
        <f>D22/D21</f>
        <v>0.82352941176470584</v>
      </c>
      <c r="E24" s="650"/>
      <c r="F24"/>
      <c r="G24"/>
      <c r="H24"/>
      <c r="I24"/>
      <c r="J24"/>
      <c r="K24"/>
      <c r="L24"/>
    </row>
    <row r="25" spans="1:12" ht="22.5" customHeight="1">
      <c r="A25"/>
      <c r="B25" s="677"/>
      <c r="C25" s="127" t="s">
        <v>3068</v>
      </c>
      <c r="D25" s="656">
        <f>SUM(J3:J5,J7:J10,J12:J14,J16:J19)</f>
        <v>4275</v>
      </c>
      <c r="E25" s="641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/>
      <c r="J340"/>
      <c r="K340"/>
      <c r="L340"/>
    </row>
  </sheetData>
  <mergeCells count="11">
    <mergeCell ref="A1:L1"/>
    <mergeCell ref="D21:E21"/>
    <mergeCell ref="D22:E22"/>
    <mergeCell ref="D23:E23"/>
    <mergeCell ref="D24:E24"/>
    <mergeCell ref="D25:E25"/>
    <mergeCell ref="A4:A7"/>
    <mergeCell ref="A8:A11"/>
    <mergeCell ref="A12:A14"/>
    <mergeCell ref="A15:A18"/>
    <mergeCell ref="B21:B25"/>
  </mergeCells>
  <phoneticPr fontId="39" type="noConversion"/>
  <pageMargins left="0.69930555555555596" right="0.69930555555555596" top="0.75" bottom="0.75" header="0.3" footer="0.3"/>
  <pageSetup paperSize="9" scale="83"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81"/>
  <sheetViews>
    <sheetView workbookViewId="0">
      <selection activeCell="L3" sqref="J3:J6 L3:L6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3.125" style="1" customWidth="1"/>
    <col min="6" max="6" width="12.625" style="1" hidden="1" customWidth="1"/>
    <col min="7" max="7" width="8.375" style="1" customWidth="1"/>
    <col min="8" max="8" width="9.5" style="1" customWidth="1"/>
    <col min="9" max="9" width="9.875" style="1" customWidth="1"/>
    <col min="10" max="10" width="12.125" style="1" customWidth="1"/>
    <col min="11" max="11" width="7.625" style="3" customWidth="1"/>
    <col min="12" max="12" width="42.125" style="4" customWidth="1"/>
  </cols>
  <sheetData>
    <row r="1" spans="1:12" ht="33.6" customHeight="1">
      <c r="A1" s="648" t="s">
        <v>3125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1583</v>
      </c>
      <c r="G2" s="134" t="s">
        <v>10</v>
      </c>
      <c r="H2" s="134" t="s">
        <v>1584</v>
      </c>
      <c r="I2" s="134" t="s">
        <v>3060</v>
      </c>
      <c r="J2" s="134" t="s">
        <v>3061</v>
      </c>
      <c r="K2" s="142" t="s">
        <v>3062</v>
      </c>
      <c r="L2" s="142" t="s">
        <v>13</v>
      </c>
    </row>
    <row r="3" spans="1:12" ht="22.5" customHeight="1">
      <c r="A3" s="676" t="s">
        <v>2883</v>
      </c>
      <c r="B3" s="135">
        <v>3</v>
      </c>
      <c r="C3" s="135" t="s">
        <v>1841</v>
      </c>
      <c r="D3" s="135" t="s">
        <v>2884</v>
      </c>
      <c r="E3" s="135">
        <v>18811187520</v>
      </c>
      <c r="F3" s="136"/>
      <c r="G3" s="136">
        <v>780</v>
      </c>
      <c r="H3" s="136">
        <v>300</v>
      </c>
      <c r="I3" s="136">
        <v>350</v>
      </c>
      <c r="J3" s="136">
        <f>AVERAGE(H3:I3)</f>
        <v>325</v>
      </c>
      <c r="K3" s="136">
        <v>38</v>
      </c>
      <c r="L3" s="136" t="s">
        <v>129</v>
      </c>
    </row>
    <row r="4" spans="1:12" ht="22.5" customHeight="1">
      <c r="A4" s="676"/>
      <c r="B4" s="135">
        <v>3</v>
      </c>
      <c r="C4" s="135" t="s">
        <v>2886</v>
      </c>
      <c r="D4" s="135" t="s">
        <v>2884</v>
      </c>
      <c r="E4" s="135">
        <v>18811187520</v>
      </c>
      <c r="F4" s="136"/>
      <c r="G4" s="136">
        <v>630</v>
      </c>
      <c r="H4" s="136">
        <v>300</v>
      </c>
      <c r="I4" s="136">
        <v>300</v>
      </c>
      <c r="J4" s="136">
        <f t="shared" ref="J4:J5" si="0">AVERAGE(H4:I4)</f>
        <v>300</v>
      </c>
      <c r="K4" s="136">
        <v>38</v>
      </c>
      <c r="L4" s="143" t="s">
        <v>1599</v>
      </c>
    </row>
    <row r="5" spans="1:12" ht="22.5" customHeight="1">
      <c r="A5" s="676"/>
      <c r="B5" s="135">
        <v>4</v>
      </c>
      <c r="C5" s="135" t="s">
        <v>2888</v>
      </c>
      <c r="D5" s="135" t="s">
        <v>2884</v>
      </c>
      <c r="E5" s="135">
        <v>18811187520</v>
      </c>
      <c r="F5" s="137"/>
      <c r="G5" s="137">
        <v>780</v>
      </c>
      <c r="H5" s="137">
        <v>400</v>
      </c>
      <c r="I5" s="137">
        <v>300</v>
      </c>
      <c r="J5" s="136">
        <f t="shared" si="0"/>
        <v>350</v>
      </c>
      <c r="K5" s="137">
        <v>38</v>
      </c>
      <c r="L5" s="136" t="s">
        <v>129</v>
      </c>
    </row>
    <row r="6" spans="1:12" ht="22.5" customHeight="1">
      <c r="A6" s="676"/>
      <c r="B6" s="135">
        <v>2</v>
      </c>
      <c r="C6" s="135" t="s">
        <v>2890</v>
      </c>
      <c r="D6" s="135" t="s">
        <v>2884</v>
      </c>
      <c r="E6" s="135">
        <v>18811187520</v>
      </c>
      <c r="F6" s="127"/>
      <c r="G6" s="136">
        <v>450</v>
      </c>
      <c r="H6" s="136"/>
      <c r="I6" s="136"/>
      <c r="J6" s="144" t="s">
        <v>1232</v>
      </c>
      <c r="K6" s="136">
        <v>38</v>
      </c>
      <c r="L6" s="143" t="s">
        <v>2891</v>
      </c>
    </row>
    <row r="7" spans="1:12" s="132" customFormat="1" ht="22.5" customHeight="1">
      <c r="A7" s="138"/>
      <c r="B7" s="139"/>
      <c r="C7" s="139"/>
      <c r="D7" s="140"/>
      <c r="E7" s="141"/>
    </row>
    <row r="8" spans="1:12" ht="22.5" customHeight="1">
      <c r="A8"/>
      <c r="B8" s="677" t="s">
        <v>3063</v>
      </c>
      <c r="C8" s="127" t="s">
        <v>3064</v>
      </c>
      <c r="D8" s="641">
        <v>4</v>
      </c>
      <c r="E8" s="641"/>
      <c r="F8"/>
      <c r="G8"/>
      <c r="H8"/>
      <c r="I8"/>
      <c r="J8"/>
      <c r="K8"/>
      <c r="L8"/>
    </row>
    <row r="9" spans="1:12" ht="22.5" customHeight="1">
      <c r="A9"/>
      <c r="B9" s="677"/>
      <c r="C9" s="127" t="s">
        <v>3065</v>
      </c>
      <c r="D9" s="641">
        <v>3</v>
      </c>
      <c r="E9" s="641"/>
      <c r="F9"/>
      <c r="G9"/>
      <c r="H9"/>
      <c r="I9"/>
      <c r="J9"/>
      <c r="K9"/>
      <c r="L9"/>
    </row>
    <row r="10" spans="1:12" ht="22.5" customHeight="1">
      <c r="A10"/>
      <c r="B10" s="677"/>
      <c r="C10" s="127" t="s">
        <v>3066</v>
      </c>
      <c r="D10" s="641">
        <v>1</v>
      </c>
      <c r="E10" s="641"/>
      <c r="F10"/>
      <c r="G10"/>
      <c r="H10"/>
      <c r="I10"/>
      <c r="J10"/>
      <c r="K10"/>
      <c r="L10"/>
    </row>
    <row r="11" spans="1:12" ht="22.5" customHeight="1">
      <c r="A11"/>
      <c r="B11" s="677"/>
      <c r="C11" s="127" t="s">
        <v>3067</v>
      </c>
      <c r="D11" s="650">
        <f>D9/D8</f>
        <v>0.75</v>
      </c>
      <c r="E11" s="650"/>
      <c r="F11"/>
      <c r="G11"/>
      <c r="H11"/>
      <c r="I11"/>
      <c r="J11"/>
      <c r="K11"/>
      <c r="L11"/>
    </row>
    <row r="12" spans="1:12" ht="22.5" customHeight="1">
      <c r="A12"/>
      <c r="B12" s="677"/>
      <c r="C12" s="127" t="s">
        <v>3068</v>
      </c>
      <c r="D12" s="656">
        <f>SUM(J3:J5)</f>
        <v>975</v>
      </c>
      <c r="E12" s="641"/>
      <c r="F12"/>
      <c r="G12"/>
      <c r="H12"/>
      <c r="I12"/>
      <c r="J12"/>
      <c r="K12"/>
      <c r="L12"/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5" customHeight="1">
      <c r="A381"/>
      <c r="B381"/>
      <c r="C381"/>
      <c r="D381"/>
      <c r="E381"/>
      <c r="F381"/>
      <c r="G381"/>
      <c r="H381"/>
      <c r="I381"/>
      <c r="J381"/>
      <c r="K381"/>
      <c r="L381"/>
    </row>
  </sheetData>
  <mergeCells count="8">
    <mergeCell ref="D12:E12"/>
    <mergeCell ref="A3:A6"/>
    <mergeCell ref="B8:B12"/>
    <mergeCell ref="A1:L1"/>
    <mergeCell ref="D8:E8"/>
    <mergeCell ref="D9:E9"/>
    <mergeCell ref="D10:E10"/>
    <mergeCell ref="D11:E11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3"/>
  <sheetViews>
    <sheetView workbookViewId="0">
      <selection activeCell="L3" sqref="J3:J5 L3:L5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4.125" style="1" customWidth="1"/>
    <col min="11" max="11" width="9.625" style="3" customWidth="1"/>
    <col min="12" max="12" width="42.125" style="4" customWidth="1"/>
  </cols>
  <sheetData>
    <row r="1" spans="1:12" ht="33.6" customHeight="1">
      <c r="A1" s="648" t="s">
        <v>3126</v>
      </c>
      <c r="B1" s="648"/>
      <c r="C1" s="648"/>
      <c r="D1" s="648"/>
      <c r="E1" s="648"/>
      <c r="F1" s="649"/>
      <c r="G1" s="649"/>
      <c r="H1" s="649"/>
      <c r="I1" s="649"/>
      <c r="J1" s="649"/>
      <c r="K1" s="648"/>
      <c r="L1" s="648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1583</v>
      </c>
      <c r="G2" s="24" t="s">
        <v>10</v>
      </c>
      <c r="H2" s="24" t="s">
        <v>1584</v>
      </c>
      <c r="I2" s="24" t="s">
        <v>3060</v>
      </c>
      <c r="J2" s="24" t="s">
        <v>3061</v>
      </c>
      <c r="K2" s="25" t="s">
        <v>3062</v>
      </c>
      <c r="L2" s="25" t="s">
        <v>13</v>
      </c>
    </row>
    <row r="3" spans="1:12" ht="22.5" customHeight="1">
      <c r="A3" s="651" t="s">
        <v>2893</v>
      </c>
      <c r="B3" s="122">
        <v>3</v>
      </c>
      <c r="C3" s="122" t="s">
        <v>2894</v>
      </c>
      <c r="D3" s="122" t="s">
        <v>2895</v>
      </c>
      <c r="E3" s="123" t="s">
        <v>2896</v>
      </c>
      <c r="G3" s="1">
        <v>375</v>
      </c>
      <c r="H3" s="1">
        <v>300</v>
      </c>
      <c r="I3" s="1">
        <v>200</v>
      </c>
      <c r="J3" s="1">
        <f>AVERAGE(H3:I3)</f>
        <v>250</v>
      </c>
      <c r="K3" s="1">
        <v>15</v>
      </c>
      <c r="L3" s="1" t="s">
        <v>1599</v>
      </c>
    </row>
    <row r="4" spans="1:12" ht="22.5" customHeight="1">
      <c r="A4" s="653"/>
      <c r="B4" s="124">
        <v>3</v>
      </c>
      <c r="C4" s="125" t="s">
        <v>2898</v>
      </c>
      <c r="D4" s="125" t="s">
        <v>2895</v>
      </c>
      <c r="E4" s="123" t="s">
        <v>2896</v>
      </c>
      <c r="G4" s="1">
        <v>420</v>
      </c>
      <c r="H4" s="1">
        <v>400</v>
      </c>
      <c r="I4" s="1">
        <v>300</v>
      </c>
      <c r="J4" s="1">
        <f t="shared" ref="J4:J5" si="0">AVERAGE(H4:I4)</f>
        <v>350</v>
      </c>
      <c r="K4" s="1">
        <v>15</v>
      </c>
      <c r="L4" s="1" t="s">
        <v>129</v>
      </c>
    </row>
    <row r="5" spans="1:12" ht="24.95" customHeight="1">
      <c r="A5" s="122" t="s">
        <v>2900</v>
      </c>
      <c r="B5" s="122">
        <v>1</v>
      </c>
      <c r="C5" s="122" t="s">
        <v>2901</v>
      </c>
      <c r="D5" s="122" t="s">
        <v>2902</v>
      </c>
      <c r="E5" s="123" t="s">
        <v>2903</v>
      </c>
      <c r="G5" s="1">
        <v>618</v>
      </c>
      <c r="H5" s="1">
        <v>400</v>
      </c>
      <c r="I5" s="1">
        <v>400</v>
      </c>
      <c r="J5" s="1">
        <f t="shared" si="0"/>
        <v>400</v>
      </c>
      <c r="K5" s="1">
        <v>19</v>
      </c>
      <c r="L5" s="1" t="s">
        <v>129</v>
      </c>
    </row>
    <row r="6" spans="1:12" ht="22.5" customHeight="1">
      <c r="A6"/>
      <c r="B6"/>
      <c r="C6"/>
      <c r="D6"/>
      <c r="E6"/>
      <c r="F6"/>
      <c r="G6"/>
      <c r="H6"/>
      <c r="I6"/>
      <c r="J6"/>
      <c r="K6"/>
      <c r="L6"/>
    </row>
    <row r="7" spans="1:12" ht="22.5" customHeight="1">
      <c r="A7"/>
      <c r="B7" s="647" t="s">
        <v>3063</v>
      </c>
      <c r="C7" s="127" t="s">
        <v>3064</v>
      </c>
      <c r="D7" s="641">
        <v>3</v>
      </c>
      <c r="E7" s="641"/>
      <c r="F7"/>
      <c r="G7"/>
      <c r="H7"/>
      <c r="I7"/>
      <c r="J7"/>
      <c r="K7"/>
      <c r="L7"/>
    </row>
    <row r="8" spans="1:12" ht="22.5" customHeight="1">
      <c r="A8"/>
      <c r="B8" s="647"/>
      <c r="C8" s="127" t="s">
        <v>3065</v>
      </c>
      <c r="D8" s="641">
        <v>3</v>
      </c>
      <c r="E8" s="641"/>
      <c r="F8"/>
      <c r="G8"/>
      <c r="H8"/>
      <c r="I8"/>
      <c r="J8"/>
      <c r="K8"/>
      <c r="L8"/>
    </row>
    <row r="9" spans="1:12" ht="22.5" customHeight="1">
      <c r="A9"/>
      <c r="B9" s="647"/>
      <c r="C9" s="127" t="s">
        <v>3066</v>
      </c>
      <c r="D9" s="641">
        <v>0</v>
      </c>
      <c r="E9" s="641"/>
      <c r="F9"/>
      <c r="G9"/>
      <c r="H9"/>
      <c r="I9"/>
      <c r="J9"/>
      <c r="K9"/>
      <c r="L9"/>
    </row>
    <row r="10" spans="1:12" ht="22.5" customHeight="1">
      <c r="A10"/>
      <c r="B10" s="647"/>
      <c r="C10" s="127" t="s">
        <v>3067</v>
      </c>
      <c r="D10" s="650">
        <v>1</v>
      </c>
      <c r="E10" s="650"/>
      <c r="F10"/>
      <c r="G10"/>
      <c r="H10"/>
      <c r="I10"/>
      <c r="J10"/>
      <c r="K10"/>
      <c r="L10"/>
    </row>
    <row r="11" spans="1:12" ht="22.5" customHeight="1">
      <c r="A11"/>
      <c r="B11" s="647"/>
      <c r="C11" s="127" t="s">
        <v>3068</v>
      </c>
      <c r="D11" s="656">
        <f>SUM(J3:J5)</f>
        <v>1000</v>
      </c>
      <c r="E11" s="641"/>
      <c r="F11"/>
      <c r="G11"/>
      <c r="H11"/>
      <c r="I11"/>
      <c r="J11"/>
      <c r="K11"/>
      <c r="L11"/>
    </row>
    <row r="12" spans="1:12" ht="22.5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</sheetData>
  <mergeCells count="8">
    <mergeCell ref="D11:E11"/>
    <mergeCell ref="A3:A4"/>
    <mergeCell ref="B7:B11"/>
    <mergeCell ref="A1:L1"/>
    <mergeCell ref="D7:E7"/>
    <mergeCell ref="D8:E8"/>
    <mergeCell ref="D9:E9"/>
    <mergeCell ref="D10:E10"/>
  </mergeCells>
  <phoneticPr fontId="39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G2" sqref="G1:G1048576"/>
    </sheetView>
  </sheetViews>
  <sheetFormatPr defaultColWidth="9" defaultRowHeight="14.25"/>
  <cols>
    <col min="1" max="2" width="5.125" style="332" customWidth="1"/>
    <col min="3" max="3" width="5.375" style="332" customWidth="1"/>
    <col min="4" max="4" width="20.625" style="332" customWidth="1"/>
    <col min="5" max="5" width="41.5" style="332" customWidth="1"/>
    <col min="6" max="6" width="11.5" style="332" customWidth="1"/>
    <col min="7" max="7" width="9.5" style="332" customWidth="1"/>
    <col min="8" max="8" width="11.5" style="332" customWidth="1"/>
    <col min="9" max="9" width="13.25" style="332" customWidth="1"/>
    <col min="10" max="10" width="28.5" style="332" customWidth="1"/>
    <col min="11" max="16384" width="9" style="332"/>
  </cols>
  <sheetData>
    <row r="1" spans="1:10" ht="20.25">
      <c r="A1" s="614" t="s">
        <v>3557</v>
      </c>
      <c r="B1" s="614"/>
      <c r="C1" s="614"/>
      <c r="D1" s="614"/>
      <c r="E1" s="614"/>
      <c r="F1" s="614"/>
      <c r="G1" s="614"/>
      <c r="H1" s="614"/>
      <c r="I1" s="614"/>
      <c r="J1" s="614"/>
    </row>
    <row r="2" spans="1:10" s="401" customFormat="1" ht="12.75" customHeight="1">
      <c r="A2" s="397" t="s">
        <v>1582</v>
      </c>
      <c r="B2" s="397" t="s">
        <v>1</v>
      </c>
      <c r="C2" s="397" t="s">
        <v>2</v>
      </c>
      <c r="D2" s="397" t="s">
        <v>3</v>
      </c>
      <c r="E2" s="398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 s="401" customFormat="1" ht="12.75" customHeight="1">
      <c r="A3" s="608" t="s">
        <v>1951</v>
      </c>
      <c r="B3" s="615">
        <v>9</v>
      </c>
      <c r="C3" s="615">
        <v>9</v>
      </c>
      <c r="D3" s="609" t="s">
        <v>1952</v>
      </c>
      <c r="E3" s="390" t="s">
        <v>1953</v>
      </c>
      <c r="F3" s="390" t="s">
        <v>1954</v>
      </c>
      <c r="G3" s="391" t="s">
        <v>1956</v>
      </c>
      <c r="H3" s="392">
        <v>500</v>
      </c>
      <c r="I3" s="392" t="s">
        <v>1594</v>
      </c>
      <c r="J3" s="408"/>
    </row>
    <row r="4" spans="1:10" s="401" customFormat="1" ht="12.75" customHeight="1">
      <c r="A4" s="608"/>
      <c r="B4" s="615"/>
      <c r="C4" s="615"/>
      <c r="D4" s="609"/>
      <c r="E4" s="389" t="s">
        <v>1957</v>
      </c>
      <c r="F4" s="389" t="s">
        <v>1958</v>
      </c>
      <c r="G4" s="391" t="s">
        <v>1960</v>
      </c>
      <c r="H4" s="392">
        <v>350</v>
      </c>
      <c r="I4" s="392" t="s">
        <v>1594</v>
      </c>
      <c r="J4" s="408"/>
    </row>
    <row r="5" spans="1:10" s="401" customFormat="1" ht="12.75" customHeight="1">
      <c r="A5" s="608"/>
      <c r="B5" s="615"/>
      <c r="C5" s="615"/>
      <c r="D5" s="390" t="s">
        <v>3558</v>
      </c>
      <c r="E5" s="389" t="s">
        <v>1961</v>
      </c>
      <c r="F5" s="389" t="s">
        <v>1962</v>
      </c>
      <c r="G5" s="391" t="s">
        <v>1964</v>
      </c>
      <c r="H5" s="392"/>
      <c r="I5" s="483" t="s">
        <v>3667</v>
      </c>
      <c r="J5" s="408"/>
    </row>
    <row r="6" spans="1:10" s="401" customFormat="1" ht="12.75" customHeight="1">
      <c r="A6" s="608"/>
      <c r="B6" s="615"/>
      <c r="C6" s="615"/>
      <c r="D6" s="390" t="s">
        <v>1965</v>
      </c>
      <c r="E6" s="389" t="s">
        <v>1966</v>
      </c>
      <c r="F6" s="389" t="s">
        <v>1967</v>
      </c>
      <c r="G6" s="391" t="s">
        <v>1969</v>
      </c>
      <c r="H6" s="392">
        <v>500</v>
      </c>
      <c r="I6" s="392" t="s">
        <v>1594</v>
      </c>
      <c r="J6" s="408" t="s">
        <v>1789</v>
      </c>
    </row>
    <row r="7" spans="1:10" s="401" customFormat="1" ht="12.75" customHeight="1">
      <c r="A7" s="608"/>
      <c r="B7" s="615"/>
      <c r="C7" s="615"/>
      <c r="D7" s="390" t="s">
        <v>1970</v>
      </c>
      <c r="E7" s="389" t="s">
        <v>1971</v>
      </c>
      <c r="F7" s="389" t="s">
        <v>1972</v>
      </c>
      <c r="G7" s="403" t="s">
        <v>1974</v>
      </c>
      <c r="H7" s="396">
        <v>450</v>
      </c>
      <c r="I7" s="396" t="s">
        <v>1609</v>
      </c>
      <c r="J7" s="402" t="s">
        <v>3529</v>
      </c>
    </row>
    <row r="8" spans="1:10" s="401" customFormat="1" ht="12.75" customHeight="1">
      <c r="A8" s="608"/>
      <c r="B8" s="615"/>
      <c r="C8" s="615"/>
      <c r="D8" s="609" t="s">
        <v>1975</v>
      </c>
      <c r="E8" s="389" t="s">
        <v>1976</v>
      </c>
      <c r="F8" s="389" t="s">
        <v>1977</v>
      </c>
      <c r="G8" s="403" t="s">
        <v>1979</v>
      </c>
      <c r="H8" s="396">
        <v>400</v>
      </c>
      <c r="I8" s="396" t="s">
        <v>1609</v>
      </c>
      <c r="J8" s="409" t="s">
        <v>2034</v>
      </c>
    </row>
    <row r="9" spans="1:10" s="401" customFormat="1" ht="12.75" customHeight="1">
      <c r="A9" s="608"/>
      <c r="B9" s="615"/>
      <c r="C9" s="615"/>
      <c r="D9" s="609"/>
      <c r="E9" s="389" t="s">
        <v>1980</v>
      </c>
      <c r="F9" s="389" t="s">
        <v>1981</v>
      </c>
      <c r="G9" s="391" t="s">
        <v>1983</v>
      </c>
      <c r="H9" s="392"/>
      <c r="I9" s="483" t="s">
        <v>3667</v>
      </c>
      <c r="J9" s="408"/>
    </row>
    <row r="10" spans="1:10" s="401" customFormat="1" ht="12.75" customHeight="1">
      <c r="A10" s="608"/>
      <c r="B10" s="615"/>
      <c r="C10" s="615"/>
      <c r="D10" s="609" t="s">
        <v>1984</v>
      </c>
      <c r="E10" s="389" t="s">
        <v>1985</v>
      </c>
      <c r="F10" s="389" t="s">
        <v>1986</v>
      </c>
      <c r="G10" s="391" t="s">
        <v>1988</v>
      </c>
      <c r="H10" s="392">
        <v>720</v>
      </c>
      <c r="I10" s="392" t="s">
        <v>1594</v>
      </c>
      <c r="J10" s="408" t="s">
        <v>1989</v>
      </c>
    </row>
    <row r="11" spans="1:10" s="401" customFormat="1" ht="12.75" customHeight="1">
      <c r="A11" s="608"/>
      <c r="B11" s="615"/>
      <c r="C11" s="615"/>
      <c r="D11" s="609"/>
      <c r="E11" s="389" t="s">
        <v>1990</v>
      </c>
      <c r="F11" s="389" t="s">
        <v>1991</v>
      </c>
      <c r="G11" s="391" t="s">
        <v>1993</v>
      </c>
      <c r="H11" s="392"/>
      <c r="I11" s="483" t="s">
        <v>3667</v>
      </c>
      <c r="J11" s="408"/>
    </row>
    <row r="12" spans="1:10">
      <c r="H12" s="457">
        <f>SUM(H7:H8)</f>
        <v>850</v>
      </c>
    </row>
  </sheetData>
  <autoFilter ref="A2:J11"/>
  <mergeCells count="7">
    <mergeCell ref="A1:J1"/>
    <mergeCell ref="A3:A11"/>
    <mergeCell ref="B3:B11"/>
    <mergeCell ref="C3:C11"/>
    <mergeCell ref="D3:D4"/>
    <mergeCell ref="D8:D9"/>
    <mergeCell ref="D10:D11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0" fitToHeight="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J9"/>
  <sheetViews>
    <sheetView workbookViewId="0">
      <selection activeCell="A3" sqref="A3:H3"/>
    </sheetView>
  </sheetViews>
  <sheetFormatPr defaultColWidth="9" defaultRowHeight="13.5"/>
  <cols>
    <col min="3" max="3" width="24.875" customWidth="1"/>
    <col min="5" max="5" width="12.875" customWidth="1"/>
    <col min="10" max="10" width="33.5" customWidth="1"/>
  </cols>
  <sheetData>
    <row r="1" spans="1:10" ht="20.25">
      <c r="A1" s="648" t="s">
        <v>3126</v>
      </c>
      <c r="B1" s="648"/>
      <c r="C1" s="648"/>
      <c r="D1" s="648"/>
      <c r="E1" s="648"/>
      <c r="F1" s="649"/>
      <c r="G1" s="649"/>
      <c r="H1" s="649"/>
      <c r="I1" s="648"/>
      <c r="J1" s="648"/>
    </row>
    <row r="2" spans="1:10">
      <c r="A2" s="12" t="s">
        <v>3</v>
      </c>
      <c r="B2" s="12" t="s">
        <v>4</v>
      </c>
      <c r="C2" s="13" t="s">
        <v>5</v>
      </c>
      <c r="D2" s="12" t="s">
        <v>6</v>
      </c>
      <c r="E2" s="130" t="s">
        <v>7</v>
      </c>
      <c r="F2" s="131" t="s">
        <v>1583</v>
      </c>
      <c r="G2" s="24" t="s">
        <v>10</v>
      </c>
      <c r="H2" s="24" t="s">
        <v>1584</v>
      </c>
      <c r="I2" s="25" t="s">
        <v>3062</v>
      </c>
      <c r="J2" s="25" t="s">
        <v>13</v>
      </c>
    </row>
    <row r="3" spans="1:10" ht="36">
      <c r="A3" s="21" t="s">
        <v>2906</v>
      </c>
      <c r="B3" s="124">
        <v>3</v>
      </c>
      <c r="C3" s="125" t="s">
        <v>2907</v>
      </c>
      <c r="D3" s="125" t="s">
        <v>2908</v>
      </c>
      <c r="E3" s="123">
        <v>13901176398</v>
      </c>
      <c r="F3" s="1"/>
      <c r="G3" s="1">
        <v>500</v>
      </c>
      <c r="H3" s="1">
        <v>500</v>
      </c>
      <c r="I3" s="1">
        <v>20</v>
      </c>
      <c r="J3" s="10" t="s">
        <v>1599</v>
      </c>
    </row>
    <row r="5" spans="1:10">
      <c r="B5" s="647" t="s">
        <v>3063</v>
      </c>
      <c r="C5" s="127" t="s">
        <v>3064</v>
      </c>
      <c r="D5" s="641">
        <v>1</v>
      </c>
      <c r="E5" s="641"/>
    </row>
    <row r="6" spans="1:10">
      <c r="B6" s="647"/>
      <c r="C6" s="127" t="s">
        <v>3065</v>
      </c>
      <c r="D6" s="641">
        <v>1</v>
      </c>
      <c r="E6" s="641"/>
    </row>
    <row r="7" spans="1:10">
      <c r="B7" s="647"/>
      <c r="C7" s="127" t="s">
        <v>3066</v>
      </c>
      <c r="D7" s="641">
        <v>0</v>
      </c>
      <c r="E7" s="641"/>
    </row>
    <row r="8" spans="1:10">
      <c r="B8" s="647"/>
      <c r="C8" s="127" t="s">
        <v>3067</v>
      </c>
      <c r="D8" s="650">
        <v>1</v>
      </c>
      <c r="E8" s="650"/>
    </row>
    <row r="9" spans="1:10">
      <c r="B9" s="647"/>
      <c r="C9" s="127" t="s">
        <v>3068</v>
      </c>
      <c r="D9" s="656">
        <v>500</v>
      </c>
      <c r="E9" s="641"/>
    </row>
  </sheetData>
  <mergeCells count="7">
    <mergeCell ref="D9:E9"/>
    <mergeCell ref="B5:B9"/>
    <mergeCell ref="A1:J1"/>
    <mergeCell ref="D5:E5"/>
    <mergeCell ref="D6:E6"/>
    <mergeCell ref="D7:E7"/>
    <mergeCell ref="D8:E8"/>
  </mergeCells>
  <phoneticPr fontId="39" type="noConversion"/>
  <pageMargins left="0.75" right="0.75" top="1" bottom="1" header="0.51180555555555596" footer="0.51180555555555596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17"/>
  <sheetViews>
    <sheetView workbookViewId="0">
      <selection activeCell="L3" sqref="J3:J11 L3:L11"/>
    </sheetView>
  </sheetViews>
  <sheetFormatPr defaultColWidth="9" defaultRowHeight="13.5"/>
  <cols>
    <col min="1" max="1" width="14.125" customWidth="1"/>
    <col min="2" max="2" width="3.375" customWidth="1"/>
    <col min="3" max="3" width="48.5" customWidth="1"/>
    <col min="4" max="4" width="6.125" style="108" customWidth="1"/>
    <col min="5" max="5" width="11" style="108" customWidth="1"/>
    <col min="6" max="6" width="9" hidden="1" customWidth="1"/>
    <col min="7" max="7" width="7.5" customWidth="1"/>
    <col min="8" max="9" width="10.625" customWidth="1"/>
    <col min="10" max="10" width="9.125" customWidth="1"/>
    <col min="11" max="11" width="5.125" style="108" customWidth="1"/>
    <col min="12" max="12" width="51.625" customWidth="1"/>
  </cols>
  <sheetData>
    <row r="1" spans="1:12" ht="20.25">
      <c r="A1" s="643" t="s">
        <v>3127</v>
      </c>
      <c r="B1" s="643"/>
      <c r="C1" s="643"/>
      <c r="D1" s="643"/>
      <c r="E1" s="643"/>
      <c r="F1" s="644"/>
      <c r="G1" s="644"/>
      <c r="H1" s="644"/>
      <c r="I1" s="644"/>
      <c r="J1" s="644"/>
      <c r="K1" s="643"/>
      <c r="L1" s="643"/>
    </row>
    <row r="2" spans="1:12" ht="45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1583</v>
      </c>
      <c r="G2" s="120" t="s">
        <v>10</v>
      </c>
      <c r="H2" s="120" t="s">
        <v>1584</v>
      </c>
      <c r="I2" s="120" t="s">
        <v>3060</v>
      </c>
      <c r="J2" s="120" t="s">
        <v>3061</v>
      </c>
      <c r="K2" s="128" t="s">
        <v>3062</v>
      </c>
      <c r="L2" s="128" t="s">
        <v>13</v>
      </c>
    </row>
    <row r="3" spans="1:12" ht="18" customHeight="1">
      <c r="A3" s="651" t="s">
        <v>2924</v>
      </c>
      <c r="B3" s="122">
        <v>1</v>
      </c>
      <c r="C3" s="122" t="s">
        <v>2925</v>
      </c>
      <c r="D3" s="122" t="s">
        <v>2926</v>
      </c>
      <c r="E3" s="123" t="s">
        <v>2927</v>
      </c>
      <c r="F3" s="651"/>
      <c r="G3" s="122">
        <v>416</v>
      </c>
      <c r="H3" s="122">
        <v>300</v>
      </c>
      <c r="I3" s="122">
        <v>200</v>
      </c>
      <c r="J3" s="123">
        <f>AVERAGE(H3:I3)</f>
        <v>250</v>
      </c>
      <c r="K3" s="121">
        <v>16</v>
      </c>
      <c r="L3" s="122" t="s">
        <v>1599</v>
      </c>
    </row>
    <row r="4" spans="1:12" ht="15.95" customHeight="1">
      <c r="A4" s="653"/>
      <c r="B4" s="124">
        <v>3</v>
      </c>
      <c r="C4" s="125" t="s">
        <v>2930</v>
      </c>
      <c r="D4" s="125" t="s">
        <v>2926</v>
      </c>
      <c r="E4" s="123" t="s">
        <v>2927</v>
      </c>
      <c r="F4" s="653"/>
      <c r="G4" s="124">
        <v>384</v>
      </c>
      <c r="H4" s="125">
        <v>350</v>
      </c>
      <c r="I4" s="125">
        <v>300</v>
      </c>
      <c r="J4" s="123">
        <f t="shared" ref="J4:J6" si="0">AVERAGE(H4:I4)</f>
        <v>325</v>
      </c>
      <c r="K4" s="121">
        <v>16</v>
      </c>
      <c r="L4" s="124" t="s">
        <v>129</v>
      </c>
    </row>
    <row r="5" spans="1:12" ht="21" customHeight="1">
      <c r="A5" s="651" t="s">
        <v>2932</v>
      </c>
      <c r="B5" s="122">
        <v>1</v>
      </c>
      <c r="C5" s="122" t="s">
        <v>2933</v>
      </c>
      <c r="D5" s="122" t="s">
        <v>2934</v>
      </c>
      <c r="E5" s="123" t="s">
        <v>2935</v>
      </c>
      <c r="F5" s="122"/>
      <c r="G5" s="122">
        <v>195.5</v>
      </c>
      <c r="H5" s="122">
        <v>100</v>
      </c>
      <c r="I5" s="122">
        <v>100</v>
      </c>
      <c r="J5" s="123">
        <f t="shared" si="0"/>
        <v>100</v>
      </c>
      <c r="K5" s="122">
        <v>19</v>
      </c>
      <c r="L5" s="122" t="s">
        <v>1591</v>
      </c>
    </row>
    <row r="6" spans="1:12" ht="26.1" customHeight="1">
      <c r="A6" s="652"/>
      <c r="B6" s="122">
        <v>3</v>
      </c>
      <c r="C6" s="126" t="s">
        <v>2938</v>
      </c>
      <c r="D6" s="122" t="s">
        <v>2934</v>
      </c>
      <c r="E6" s="123" t="s">
        <v>2935</v>
      </c>
      <c r="F6" s="651"/>
      <c r="G6" s="122">
        <v>300.3</v>
      </c>
      <c r="H6" s="122">
        <v>200</v>
      </c>
      <c r="I6" s="122">
        <v>200</v>
      </c>
      <c r="J6" s="123">
        <f t="shared" si="0"/>
        <v>200</v>
      </c>
      <c r="K6" s="121">
        <v>19</v>
      </c>
      <c r="L6" s="122" t="s">
        <v>1606</v>
      </c>
    </row>
    <row r="7" spans="1:12" ht="24" customHeight="1">
      <c r="A7" s="652"/>
      <c r="B7" s="124">
        <v>3</v>
      </c>
      <c r="C7" s="126" t="s">
        <v>2942</v>
      </c>
      <c r="D7" s="125" t="s">
        <v>2934</v>
      </c>
      <c r="E7" s="123" t="s">
        <v>2935</v>
      </c>
      <c r="F7" s="653"/>
      <c r="G7" s="124">
        <v>728.5</v>
      </c>
      <c r="H7" s="125"/>
      <c r="I7" s="125"/>
      <c r="J7" s="129" t="s">
        <v>1232</v>
      </c>
      <c r="K7" s="121">
        <v>19</v>
      </c>
      <c r="L7" s="124" t="s">
        <v>2943</v>
      </c>
    </row>
    <row r="8" spans="1:12" ht="21" customHeight="1">
      <c r="A8" s="653"/>
      <c r="B8" s="122">
        <v>3</v>
      </c>
      <c r="C8" s="122" t="s">
        <v>2944</v>
      </c>
      <c r="D8" s="122" t="s">
        <v>2934</v>
      </c>
      <c r="E8" s="123" t="s">
        <v>2935</v>
      </c>
      <c r="F8" s="122"/>
      <c r="G8" s="122">
        <v>172.5</v>
      </c>
      <c r="H8" s="122">
        <v>100</v>
      </c>
      <c r="I8" s="122">
        <v>100</v>
      </c>
      <c r="J8" s="123">
        <f t="shared" ref="J8:J11" si="1">AVERAGE(H8:I8)</f>
        <v>100</v>
      </c>
      <c r="K8" s="122">
        <v>19</v>
      </c>
      <c r="L8" s="122" t="s">
        <v>1591</v>
      </c>
    </row>
    <row r="9" spans="1:12" ht="21.95" customHeight="1">
      <c r="A9" s="651" t="s">
        <v>2947</v>
      </c>
      <c r="B9" s="122">
        <v>4</v>
      </c>
      <c r="C9" s="122" t="s">
        <v>2948</v>
      </c>
      <c r="D9" s="122" t="s">
        <v>2949</v>
      </c>
      <c r="E9" s="123" t="s">
        <v>2950</v>
      </c>
      <c r="F9" s="651"/>
      <c r="G9" s="122">
        <v>820</v>
      </c>
      <c r="H9" s="122">
        <v>800</v>
      </c>
      <c r="I9" s="122">
        <v>800</v>
      </c>
      <c r="J9" s="123">
        <f t="shared" si="1"/>
        <v>800</v>
      </c>
      <c r="K9" s="121">
        <v>15</v>
      </c>
      <c r="L9" s="122" t="s">
        <v>2954</v>
      </c>
    </row>
    <row r="10" spans="1:12" ht="15" customHeight="1">
      <c r="A10" s="652"/>
      <c r="B10" s="124">
        <v>3</v>
      </c>
      <c r="C10" s="125" t="s">
        <v>2955</v>
      </c>
      <c r="D10" s="125" t="s">
        <v>2949</v>
      </c>
      <c r="E10" s="123" t="s">
        <v>2950</v>
      </c>
      <c r="F10" s="653"/>
      <c r="G10" s="124">
        <v>555</v>
      </c>
      <c r="H10" s="125">
        <v>400</v>
      </c>
      <c r="I10" s="125">
        <v>300</v>
      </c>
      <c r="J10" s="123">
        <f t="shared" si="1"/>
        <v>350</v>
      </c>
      <c r="K10" s="121">
        <v>15</v>
      </c>
      <c r="L10" s="124" t="s">
        <v>129</v>
      </c>
    </row>
    <row r="11" spans="1:12" ht="21" customHeight="1">
      <c r="A11" s="653"/>
      <c r="B11" s="122">
        <v>1</v>
      </c>
      <c r="C11" s="122" t="s">
        <v>2958</v>
      </c>
      <c r="D11" s="122" t="s">
        <v>2949</v>
      </c>
      <c r="E11" s="123" t="s">
        <v>2950</v>
      </c>
      <c r="F11" s="122"/>
      <c r="G11" s="122">
        <v>485</v>
      </c>
      <c r="H11" s="122">
        <v>200</v>
      </c>
      <c r="I11" s="122">
        <v>150</v>
      </c>
      <c r="J11" s="123">
        <f t="shared" si="1"/>
        <v>175</v>
      </c>
      <c r="K11" s="122">
        <v>15</v>
      </c>
      <c r="L11" s="122" t="s">
        <v>1723</v>
      </c>
    </row>
    <row r="13" spans="1:12">
      <c r="B13" s="647" t="s">
        <v>3063</v>
      </c>
      <c r="C13" s="127" t="s">
        <v>3064</v>
      </c>
      <c r="D13" s="641">
        <v>9</v>
      </c>
      <c r="E13" s="641"/>
    </row>
    <row r="14" spans="1:12">
      <c r="B14" s="647"/>
      <c r="C14" s="127" t="s">
        <v>3065</v>
      </c>
      <c r="D14" s="641">
        <v>8</v>
      </c>
      <c r="E14" s="641"/>
    </row>
    <row r="15" spans="1:12">
      <c r="B15" s="647"/>
      <c r="C15" s="127" t="s">
        <v>3066</v>
      </c>
      <c r="D15" s="641">
        <v>1</v>
      </c>
      <c r="E15" s="641"/>
    </row>
    <row r="16" spans="1:12">
      <c r="B16" s="647"/>
      <c r="C16" s="127" t="s">
        <v>3067</v>
      </c>
      <c r="D16" s="650">
        <f>D14/D13*100%</f>
        <v>0.88888888888888884</v>
      </c>
      <c r="E16" s="650"/>
    </row>
    <row r="17" spans="2:5" ht="44.1" customHeight="1">
      <c r="B17" s="647"/>
      <c r="C17" s="127" t="s">
        <v>3068</v>
      </c>
      <c r="D17" s="656">
        <f>SUM(J3:J6,J8,J9,J10,J11)</f>
        <v>2300</v>
      </c>
      <c r="E17" s="641"/>
    </row>
  </sheetData>
  <mergeCells count="13">
    <mergeCell ref="A1:L1"/>
    <mergeCell ref="D13:E13"/>
    <mergeCell ref="D14:E14"/>
    <mergeCell ref="D15:E15"/>
    <mergeCell ref="D16:E16"/>
    <mergeCell ref="F3:F4"/>
    <mergeCell ref="F6:F7"/>
    <mergeCell ref="F9:F10"/>
    <mergeCell ref="D17:E17"/>
    <mergeCell ref="A3:A4"/>
    <mergeCell ref="A5:A8"/>
    <mergeCell ref="A9:A11"/>
    <mergeCell ref="B13:B17"/>
  </mergeCells>
  <phoneticPr fontId="39" type="noConversion"/>
  <pageMargins left="0.74791666666666701" right="0.74791666666666701" top="0.98402777777777795" bottom="0.98402777777777795" header="0.51180555555555596" footer="0.51180555555555596"/>
  <pageSetup orientation="landscape" horizontalDpi="200" verticalDpi="2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6"/>
  <sheetViews>
    <sheetView workbookViewId="0">
      <selection activeCell="I36" sqref="I36"/>
    </sheetView>
  </sheetViews>
  <sheetFormatPr defaultColWidth="9" defaultRowHeight="13.5"/>
  <cols>
    <col min="2" max="2" width="22.125" customWidth="1"/>
  </cols>
  <sheetData>
    <row r="3" spans="1:17" ht="36">
      <c r="A3" s="100" t="s">
        <v>3128</v>
      </c>
      <c r="B3" s="101" t="s">
        <v>3129</v>
      </c>
      <c r="C3" s="102" t="s">
        <v>3130</v>
      </c>
      <c r="D3" s="103" t="s">
        <v>3131</v>
      </c>
      <c r="E3" s="103" t="s">
        <v>3132</v>
      </c>
      <c r="F3" s="103" t="s">
        <v>3133</v>
      </c>
      <c r="G3" s="103" t="s">
        <v>3134</v>
      </c>
      <c r="H3" s="104" t="s">
        <v>3135</v>
      </c>
      <c r="I3" s="109" t="s">
        <v>3131</v>
      </c>
      <c r="J3" s="109" t="s">
        <v>3136</v>
      </c>
      <c r="K3" s="104" t="s">
        <v>3137</v>
      </c>
      <c r="L3" s="104" t="s">
        <v>3138</v>
      </c>
      <c r="M3" s="109" t="s">
        <v>3139</v>
      </c>
      <c r="N3" s="109" t="s">
        <v>3140</v>
      </c>
      <c r="O3" s="109" t="s">
        <v>3141</v>
      </c>
      <c r="P3" s="109" t="s">
        <v>3142</v>
      </c>
      <c r="Q3" s="109" t="s">
        <v>3143</v>
      </c>
    </row>
    <row r="4" spans="1:17" ht="14.25">
      <c r="A4">
        <v>1</v>
      </c>
      <c r="B4" s="105" t="s">
        <v>3144</v>
      </c>
      <c r="C4" s="105">
        <f>公示版!B3</f>
        <v>72</v>
      </c>
      <c r="D4" s="106">
        <f>公示版!C3</f>
        <v>67</v>
      </c>
      <c r="E4" s="106">
        <v>8</v>
      </c>
      <c r="F4" s="107">
        <f>D4/C4</f>
        <v>0.93055555555555558</v>
      </c>
      <c r="G4" s="106">
        <v>12670</v>
      </c>
      <c r="H4" s="106"/>
      <c r="I4" s="106"/>
      <c r="J4" s="106"/>
      <c r="K4" s="110"/>
      <c r="L4" s="106"/>
      <c r="M4" s="106"/>
      <c r="N4" s="111"/>
      <c r="O4" s="112"/>
      <c r="P4" s="113"/>
      <c r="Q4" s="115"/>
    </row>
    <row r="5" spans="1:17" ht="14.25">
      <c r="A5">
        <v>2</v>
      </c>
      <c r="B5" s="105" t="s">
        <v>3145</v>
      </c>
      <c r="C5" s="105">
        <v>28</v>
      </c>
      <c r="D5" s="106">
        <v>25</v>
      </c>
      <c r="E5" s="106">
        <v>3</v>
      </c>
      <c r="F5" s="107">
        <f t="shared" ref="F5" si="0">D5/C5</f>
        <v>0.8928571428571429</v>
      </c>
      <c r="G5" s="106">
        <v>9370</v>
      </c>
      <c r="H5" s="106"/>
      <c r="I5" s="106"/>
      <c r="J5" s="106"/>
      <c r="K5" s="110"/>
      <c r="L5" s="106"/>
      <c r="M5" s="106"/>
      <c r="N5" s="111"/>
      <c r="O5" s="112"/>
      <c r="P5" s="113"/>
      <c r="Q5" s="115"/>
    </row>
    <row r="6" spans="1:17" ht="14.25">
      <c r="A6">
        <v>3</v>
      </c>
      <c r="B6" s="105" t="s">
        <v>3146</v>
      </c>
      <c r="C6" s="105">
        <v>19</v>
      </c>
      <c r="D6" s="106">
        <v>16</v>
      </c>
      <c r="E6" s="106">
        <v>3</v>
      </c>
      <c r="F6" s="107">
        <f t="shared" ref="F6" si="1">D6/C6</f>
        <v>0.84210526315789469</v>
      </c>
      <c r="G6" s="106">
        <v>5700</v>
      </c>
      <c r="H6" s="106"/>
      <c r="I6" s="106"/>
      <c r="J6" s="106"/>
      <c r="K6" s="110"/>
      <c r="L6" s="106"/>
      <c r="M6" s="106"/>
      <c r="N6" s="111"/>
      <c r="O6" s="112"/>
      <c r="P6" s="113"/>
      <c r="Q6" s="115"/>
    </row>
    <row r="7" spans="1:17" ht="14.25">
      <c r="A7">
        <v>4</v>
      </c>
      <c r="B7" s="105" t="s">
        <v>3147</v>
      </c>
      <c r="C7" s="105">
        <v>27</v>
      </c>
      <c r="D7" s="106">
        <v>24</v>
      </c>
      <c r="E7" s="106">
        <v>3</v>
      </c>
      <c r="F7" s="107">
        <f t="shared" ref="F7" si="2">D7/C7</f>
        <v>0.88888888888888884</v>
      </c>
      <c r="G7" s="106">
        <v>10350</v>
      </c>
      <c r="H7" s="106"/>
      <c r="I7" s="106"/>
      <c r="J7" s="106"/>
      <c r="K7" s="110"/>
      <c r="L7" s="106"/>
      <c r="M7" s="106"/>
      <c r="N7" s="111"/>
      <c r="O7" s="112"/>
      <c r="P7" s="113"/>
      <c r="Q7" s="115"/>
    </row>
    <row r="8" spans="1:17" ht="14.25">
      <c r="A8">
        <v>5</v>
      </c>
      <c r="B8" s="105" t="s">
        <v>3148</v>
      </c>
      <c r="C8" s="105">
        <v>11</v>
      </c>
      <c r="D8" s="106">
        <v>8</v>
      </c>
      <c r="E8" s="106">
        <v>3</v>
      </c>
      <c r="F8" s="107">
        <f t="shared" ref="F8" si="3">D8/C8</f>
        <v>0.72727272727272729</v>
      </c>
      <c r="G8" s="106">
        <v>2850</v>
      </c>
      <c r="H8" s="106"/>
      <c r="I8" s="106"/>
      <c r="J8" s="106"/>
      <c r="K8" s="110"/>
      <c r="L8" s="106"/>
      <c r="M8" s="106"/>
      <c r="N8" s="111"/>
      <c r="O8" s="112"/>
      <c r="P8" s="113"/>
      <c r="Q8" s="115"/>
    </row>
    <row r="9" spans="1:17" ht="14.25">
      <c r="A9">
        <v>6</v>
      </c>
      <c r="B9" s="105" t="s">
        <v>3149</v>
      </c>
      <c r="C9" s="105">
        <v>11</v>
      </c>
      <c r="D9" s="106">
        <v>10</v>
      </c>
      <c r="E9" s="106">
        <v>1</v>
      </c>
      <c r="F9" s="107">
        <f t="shared" ref="F9" si="4">D9/C9</f>
        <v>0.90909090909090906</v>
      </c>
      <c r="G9" s="106">
        <v>3300</v>
      </c>
      <c r="H9" s="106"/>
      <c r="I9" s="106"/>
      <c r="J9" s="106"/>
      <c r="K9" s="110"/>
      <c r="L9" s="106"/>
      <c r="M9" s="106"/>
      <c r="N9" s="111"/>
      <c r="O9" s="112"/>
      <c r="P9" s="113"/>
      <c r="Q9" s="115"/>
    </row>
    <row r="10" spans="1:17" ht="14.25">
      <c r="A10">
        <v>7</v>
      </c>
      <c r="B10" s="105" t="s">
        <v>3150</v>
      </c>
      <c r="C10" s="105">
        <v>25</v>
      </c>
      <c r="D10" s="106">
        <v>19</v>
      </c>
      <c r="E10" s="106">
        <v>6</v>
      </c>
      <c r="F10" s="107">
        <f t="shared" ref="F10" si="5">D10/C10</f>
        <v>0.76</v>
      </c>
      <c r="G10" s="106">
        <v>8100</v>
      </c>
      <c r="H10" s="106"/>
      <c r="I10" s="106"/>
      <c r="J10" s="106"/>
      <c r="K10" s="110"/>
      <c r="L10" s="106"/>
      <c r="M10" s="106"/>
      <c r="N10" s="111"/>
      <c r="O10" s="112"/>
      <c r="P10" s="113"/>
      <c r="Q10" s="115"/>
    </row>
    <row r="11" spans="1:17" ht="14.25">
      <c r="A11">
        <v>8</v>
      </c>
      <c r="B11" s="105" t="s">
        <v>3151</v>
      </c>
      <c r="C11" s="105">
        <v>19</v>
      </c>
      <c r="D11" s="106">
        <v>16</v>
      </c>
      <c r="E11" s="106">
        <v>3</v>
      </c>
      <c r="F11" s="107">
        <f t="shared" ref="F11" si="6">D11/C11</f>
        <v>0.84210526315789469</v>
      </c>
      <c r="G11" s="106">
        <v>6020</v>
      </c>
      <c r="H11" s="106"/>
      <c r="I11" s="106"/>
      <c r="J11" s="106"/>
      <c r="K11" s="110"/>
      <c r="L11" s="106"/>
      <c r="M11" s="106"/>
      <c r="N11" s="111"/>
      <c r="O11" s="112"/>
      <c r="P11" s="113"/>
      <c r="Q11" s="115"/>
    </row>
    <row r="12" spans="1:17" ht="14.25">
      <c r="A12">
        <v>9</v>
      </c>
      <c r="B12" s="105" t="s">
        <v>3152</v>
      </c>
      <c r="C12" s="105">
        <v>11</v>
      </c>
      <c r="D12" s="106">
        <v>10</v>
      </c>
      <c r="E12" s="106">
        <v>1</v>
      </c>
      <c r="F12" s="107">
        <f t="shared" ref="F12:F35" si="7">D12/C12</f>
        <v>0.90909090909090906</v>
      </c>
      <c r="G12" s="106">
        <v>3500</v>
      </c>
      <c r="H12" s="106"/>
      <c r="I12" s="106"/>
      <c r="J12" s="106"/>
      <c r="K12" s="110"/>
      <c r="L12" s="106"/>
      <c r="M12" s="106"/>
      <c r="N12" s="111"/>
      <c r="O12" s="112"/>
      <c r="P12" s="113"/>
      <c r="Q12" s="115"/>
    </row>
    <row r="13" spans="1:17" ht="14.25">
      <c r="A13">
        <v>10</v>
      </c>
      <c r="B13" s="105" t="s">
        <v>3153</v>
      </c>
      <c r="C13" s="105">
        <v>15</v>
      </c>
      <c r="D13" s="106">
        <v>13</v>
      </c>
      <c r="E13" s="106">
        <v>2</v>
      </c>
      <c r="F13" s="107">
        <f t="shared" si="7"/>
        <v>0.8666666666666667</v>
      </c>
      <c r="G13" s="106">
        <v>4770</v>
      </c>
      <c r="H13" s="106"/>
      <c r="I13" s="114"/>
      <c r="J13" s="106"/>
      <c r="K13" s="110"/>
      <c r="L13" s="106"/>
      <c r="M13" s="106"/>
      <c r="N13" s="111"/>
      <c r="O13" s="112"/>
      <c r="P13" s="113"/>
      <c r="Q13" s="115"/>
    </row>
    <row r="14" spans="1:17" ht="14.25">
      <c r="A14">
        <v>11</v>
      </c>
      <c r="B14" s="105" t="s">
        <v>3154</v>
      </c>
      <c r="C14" s="105">
        <v>9</v>
      </c>
      <c r="D14" s="106">
        <v>8</v>
      </c>
      <c r="E14" s="106">
        <v>1</v>
      </c>
      <c r="F14" s="107">
        <f t="shared" si="7"/>
        <v>0.88888888888888884</v>
      </c>
      <c r="G14" s="106">
        <v>1850</v>
      </c>
      <c r="H14" s="106"/>
      <c r="I14" s="106"/>
      <c r="J14" s="106"/>
      <c r="K14" s="110"/>
      <c r="L14" s="106"/>
      <c r="M14" s="106"/>
      <c r="N14" s="111"/>
      <c r="O14" s="112"/>
      <c r="P14" s="113"/>
      <c r="Q14" s="115"/>
    </row>
    <row r="15" spans="1:17" ht="14.25">
      <c r="A15">
        <v>12</v>
      </c>
      <c r="B15" s="105" t="s">
        <v>3155</v>
      </c>
      <c r="C15" s="105">
        <v>15</v>
      </c>
      <c r="D15" s="106">
        <v>13</v>
      </c>
      <c r="E15" s="106">
        <v>2</v>
      </c>
      <c r="F15" s="107">
        <f t="shared" si="7"/>
        <v>0.8666666666666667</v>
      </c>
      <c r="G15" s="106">
        <v>5290</v>
      </c>
      <c r="H15" s="106"/>
      <c r="I15" s="106"/>
      <c r="J15" s="106"/>
      <c r="K15" s="110"/>
      <c r="L15" s="106"/>
      <c r="M15" s="106"/>
      <c r="N15" s="111"/>
      <c r="O15" s="112"/>
      <c r="P15" s="113"/>
      <c r="Q15" s="115"/>
    </row>
    <row r="16" spans="1:17" ht="14.25">
      <c r="A16">
        <v>13</v>
      </c>
      <c r="B16" s="105" t="s">
        <v>3156</v>
      </c>
      <c r="C16" s="105">
        <v>15</v>
      </c>
      <c r="D16" s="106">
        <v>13</v>
      </c>
      <c r="E16" s="106">
        <v>2</v>
      </c>
      <c r="F16" s="107">
        <f t="shared" si="7"/>
        <v>0.8666666666666667</v>
      </c>
      <c r="G16" s="106">
        <v>3060</v>
      </c>
      <c r="H16" s="106"/>
      <c r="I16" s="106"/>
      <c r="J16" s="106"/>
      <c r="K16" s="110"/>
      <c r="L16" s="106"/>
      <c r="M16" s="106"/>
      <c r="N16" s="111"/>
      <c r="O16" s="112"/>
      <c r="P16" s="113"/>
      <c r="Q16" s="115"/>
    </row>
    <row r="17" spans="1:17" ht="14.25">
      <c r="A17">
        <v>14</v>
      </c>
      <c r="B17" s="105" t="s">
        <v>3157</v>
      </c>
      <c r="C17" s="105">
        <v>3</v>
      </c>
      <c r="D17" s="106">
        <v>3</v>
      </c>
      <c r="E17" s="106">
        <v>0</v>
      </c>
      <c r="F17" s="107">
        <f t="shared" si="7"/>
        <v>1</v>
      </c>
      <c r="G17" s="106">
        <v>700</v>
      </c>
      <c r="H17" s="106"/>
      <c r="I17" s="106"/>
      <c r="J17" s="106"/>
      <c r="K17" s="110"/>
      <c r="L17" s="106"/>
      <c r="M17" s="106"/>
      <c r="N17" s="111"/>
      <c r="O17" s="112"/>
      <c r="P17" s="113"/>
      <c r="Q17" s="115"/>
    </row>
    <row r="18" spans="1:17" ht="14.25">
      <c r="A18">
        <v>15</v>
      </c>
      <c r="B18" s="105" t="s">
        <v>3158</v>
      </c>
      <c r="C18" s="105">
        <v>9</v>
      </c>
      <c r="D18" s="106">
        <v>9</v>
      </c>
      <c r="E18" s="106">
        <v>0</v>
      </c>
      <c r="F18" s="107">
        <f t="shared" si="7"/>
        <v>1</v>
      </c>
      <c r="G18" s="106">
        <v>2350</v>
      </c>
      <c r="H18" s="106"/>
      <c r="I18" s="106"/>
      <c r="J18" s="106"/>
      <c r="K18" s="110"/>
      <c r="L18" s="106"/>
      <c r="M18" s="106"/>
      <c r="N18" s="111"/>
      <c r="O18" s="112"/>
      <c r="P18" s="113"/>
      <c r="Q18" s="115"/>
    </row>
    <row r="19" spans="1:17" ht="14.25">
      <c r="A19">
        <v>16</v>
      </c>
      <c r="B19" s="105" t="s">
        <v>3159</v>
      </c>
      <c r="C19" s="105">
        <v>3</v>
      </c>
      <c r="D19" s="106">
        <v>3</v>
      </c>
      <c r="E19" s="106">
        <v>0</v>
      </c>
      <c r="F19" s="107">
        <f t="shared" si="7"/>
        <v>1</v>
      </c>
      <c r="G19" s="106">
        <v>1300</v>
      </c>
      <c r="H19" s="106"/>
      <c r="I19" s="106"/>
      <c r="J19" s="106"/>
      <c r="K19" s="110"/>
      <c r="L19" s="106"/>
      <c r="M19" s="106"/>
      <c r="N19" s="111"/>
      <c r="O19" s="112"/>
      <c r="P19" s="113"/>
      <c r="Q19" s="115"/>
    </row>
    <row r="20" spans="1:17" ht="14.25">
      <c r="A20">
        <v>17</v>
      </c>
      <c r="B20" s="105" t="s">
        <v>3160</v>
      </c>
      <c r="C20" s="105">
        <v>13</v>
      </c>
      <c r="D20" s="106">
        <v>11</v>
      </c>
      <c r="E20" s="106">
        <v>2</v>
      </c>
      <c r="F20" s="107">
        <f t="shared" si="7"/>
        <v>0.84615384615384615</v>
      </c>
      <c r="G20" s="106">
        <v>3250</v>
      </c>
      <c r="H20" s="106"/>
      <c r="I20" s="106"/>
      <c r="J20" s="106"/>
      <c r="K20" s="110"/>
      <c r="L20" s="106"/>
      <c r="M20" s="106"/>
      <c r="N20" s="111"/>
      <c r="O20" s="112"/>
      <c r="P20" s="113"/>
      <c r="Q20" s="115"/>
    </row>
    <row r="21" spans="1:17" ht="14.25">
      <c r="A21">
        <v>18</v>
      </c>
      <c r="B21" s="105" t="s">
        <v>3161</v>
      </c>
      <c r="C21" s="105">
        <v>26</v>
      </c>
      <c r="D21" s="106">
        <v>26</v>
      </c>
      <c r="E21" s="106">
        <v>0</v>
      </c>
      <c r="F21" s="107">
        <f t="shared" si="7"/>
        <v>1</v>
      </c>
      <c r="G21" s="106">
        <v>10850</v>
      </c>
      <c r="H21" s="106"/>
      <c r="I21" s="106"/>
      <c r="J21" s="106"/>
      <c r="K21" s="110"/>
      <c r="L21" s="106"/>
      <c r="M21" s="106"/>
      <c r="N21" s="111"/>
      <c r="O21" s="112"/>
      <c r="P21" s="113"/>
      <c r="Q21" s="115"/>
    </row>
    <row r="22" spans="1:17" ht="14.25">
      <c r="A22">
        <v>19</v>
      </c>
      <c r="B22" s="105" t="s">
        <v>3162</v>
      </c>
      <c r="C22" s="105">
        <v>8</v>
      </c>
      <c r="D22" s="106">
        <v>8</v>
      </c>
      <c r="E22" s="106">
        <v>0</v>
      </c>
      <c r="F22" s="107">
        <f t="shared" si="7"/>
        <v>1</v>
      </c>
      <c r="G22" s="106">
        <v>2700</v>
      </c>
      <c r="H22" s="106"/>
      <c r="I22" s="106"/>
      <c r="J22" s="106"/>
      <c r="K22" s="110"/>
      <c r="L22" s="106"/>
      <c r="M22" s="106"/>
      <c r="N22" s="111"/>
      <c r="O22" s="112"/>
      <c r="P22" s="113"/>
      <c r="Q22" s="115"/>
    </row>
    <row r="23" spans="1:17" ht="14.25">
      <c r="A23">
        <v>20</v>
      </c>
      <c r="B23" s="105" t="s">
        <v>3163</v>
      </c>
      <c r="C23" s="105">
        <v>20</v>
      </c>
      <c r="D23" s="106">
        <v>18</v>
      </c>
      <c r="E23" s="106">
        <v>0</v>
      </c>
      <c r="F23" s="107">
        <f t="shared" si="7"/>
        <v>0.9</v>
      </c>
      <c r="G23" s="106">
        <v>6100</v>
      </c>
      <c r="H23" s="106"/>
      <c r="I23" s="106"/>
      <c r="J23" s="106"/>
      <c r="K23" s="110"/>
      <c r="L23" s="106"/>
      <c r="M23" s="106"/>
      <c r="N23" s="111"/>
      <c r="O23" s="112"/>
      <c r="P23" s="113"/>
      <c r="Q23" s="115"/>
    </row>
    <row r="24" spans="1:17" ht="14.25">
      <c r="A24">
        <v>21</v>
      </c>
      <c r="B24" s="105" t="s">
        <v>3164</v>
      </c>
      <c r="C24" s="105">
        <v>12</v>
      </c>
      <c r="D24" s="106">
        <v>10</v>
      </c>
      <c r="E24" s="106">
        <v>2</v>
      </c>
      <c r="F24" s="107">
        <f t="shared" si="7"/>
        <v>0.83333333333333337</v>
      </c>
      <c r="G24" s="106">
        <v>4000</v>
      </c>
      <c r="H24" s="106"/>
      <c r="I24" s="106"/>
      <c r="J24" s="106"/>
      <c r="K24" s="110"/>
      <c r="L24" s="106"/>
      <c r="M24" s="106"/>
      <c r="N24" s="111"/>
      <c r="O24" s="112"/>
      <c r="P24" s="113"/>
      <c r="Q24" s="115"/>
    </row>
    <row r="25" spans="1:17" ht="14.25">
      <c r="A25">
        <v>22</v>
      </c>
      <c r="B25" s="105" t="s">
        <v>3165</v>
      </c>
      <c r="C25" s="105">
        <v>8</v>
      </c>
      <c r="D25" s="106">
        <v>8</v>
      </c>
      <c r="E25" s="106">
        <v>0</v>
      </c>
      <c r="F25" s="107">
        <f t="shared" si="7"/>
        <v>1</v>
      </c>
      <c r="G25" s="106">
        <v>4100</v>
      </c>
      <c r="H25" s="106"/>
      <c r="I25" s="106"/>
      <c r="J25" s="106"/>
      <c r="K25" s="110"/>
      <c r="L25" s="106"/>
      <c r="M25" s="106"/>
      <c r="N25" s="111"/>
      <c r="O25" s="112"/>
      <c r="P25" s="113"/>
      <c r="Q25" s="115"/>
    </row>
    <row r="26" spans="1:17" ht="14.25">
      <c r="A26">
        <v>23</v>
      </c>
      <c r="B26" s="105" t="s">
        <v>3166</v>
      </c>
      <c r="C26" s="105">
        <v>12</v>
      </c>
      <c r="D26" s="106">
        <v>12</v>
      </c>
      <c r="E26" s="106">
        <v>0</v>
      </c>
      <c r="F26" s="107">
        <f t="shared" si="7"/>
        <v>1</v>
      </c>
      <c r="G26" s="106">
        <v>4670</v>
      </c>
      <c r="H26" s="106"/>
      <c r="I26" s="106"/>
      <c r="J26" s="106"/>
      <c r="K26" s="110"/>
      <c r="L26" s="106"/>
      <c r="M26" s="106"/>
      <c r="N26" s="111"/>
      <c r="O26" s="112"/>
      <c r="P26" s="113"/>
      <c r="Q26" s="115"/>
    </row>
    <row r="27" spans="1:17" ht="14.25">
      <c r="A27">
        <v>24</v>
      </c>
      <c r="B27" s="105" t="s">
        <v>3167</v>
      </c>
      <c r="C27" s="105">
        <v>2</v>
      </c>
      <c r="D27" s="106">
        <v>2</v>
      </c>
      <c r="E27" s="106">
        <v>0</v>
      </c>
      <c r="F27" s="107">
        <f t="shared" si="7"/>
        <v>1</v>
      </c>
      <c r="G27" s="106">
        <v>600</v>
      </c>
      <c r="H27" s="106"/>
      <c r="I27" s="106"/>
      <c r="J27" s="106"/>
      <c r="K27" s="110"/>
      <c r="L27" s="106"/>
      <c r="M27" s="106"/>
      <c r="N27" s="111"/>
      <c r="O27" s="112"/>
      <c r="P27" s="113"/>
      <c r="Q27" s="115"/>
    </row>
    <row r="28" spans="1:17" ht="14.25">
      <c r="A28">
        <v>25</v>
      </c>
      <c r="B28" s="105" t="s">
        <v>3168</v>
      </c>
      <c r="C28" s="105">
        <v>3</v>
      </c>
      <c r="D28" s="106">
        <v>3</v>
      </c>
      <c r="E28" s="106">
        <v>0</v>
      </c>
      <c r="F28" s="107">
        <f t="shared" si="7"/>
        <v>1</v>
      </c>
      <c r="G28" s="106">
        <v>2500</v>
      </c>
      <c r="H28" s="106"/>
      <c r="I28" s="106"/>
      <c r="J28" s="106"/>
      <c r="K28" s="110"/>
      <c r="L28" s="106"/>
      <c r="M28" s="106"/>
      <c r="N28" s="111"/>
      <c r="O28" s="112"/>
      <c r="P28" s="113"/>
      <c r="Q28" s="115"/>
    </row>
    <row r="29" spans="1:17" ht="14.25">
      <c r="A29">
        <v>26</v>
      </c>
      <c r="B29" s="105" t="s">
        <v>3169</v>
      </c>
      <c r="C29" s="105">
        <v>2</v>
      </c>
      <c r="D29" s="106">
        <v>2</v>
      </c>
      <c r="E29" s="106">
        <v>0</v>
      </c>
      <c r="F29" s="107">
        <f t="shared" si="7"/>
        <v>1</v>
      </c>
      <c r="G29" s="106">
        <v>600</v>
      </c>
      <c r="H29" s="106"/>
      <c r="I29" s="106"/>
      <c r="J29" s="106"/>
      <c r="K29" s="110"/>
      <c r="L29" s="106"/>
      <c r="M29" s="106"/>
      <c r="N29" s="111"/>
      <c r="O29" s="112"/>
      <c r="P29" s="113"/>
      <c r="Q29" s="115"/>
    </row>
    <row r="30" spans="1:17" ht="14.25">
      <c r="A30">
        <v>27</v>
      </c>
      <c r="B30" s="105" t="s">
        <v>3170</v>
      </c>
      <c r="C30" s="105">
        <v>5</v>
      </c>
      <c r="D30" s="106">
        <v>5</v>
      </c>
      <c r="E30" s="106">
        <v>0</v>
      </c>
      <c r="F30" s="107">
        <f t="shared" si="7"/>
        <v>1</v>
      </c>
      <c r="G30" s="106">
        <v>2800</v>
      </c>
      <c r="H30" s="106"/>
      <c r="I30" s="106"/>
      <c r="J30" s="106"/>
      <c r="K30" s="110"/>
      <c r="L30" s="106"/>
      <c r="M30" s="106"/>
      <c r="N30" s="111"/>
      <c r="O30" s="112"/>
      <c r="P30" s="113"/>
      <c r="Q30" s="115"/>
    </row>
    <row r="31" spans="1:17" ht="14.25">
      <c r="A31">
        <v>28</v>
      </c>
      <c r="B31" s="105" t="s">
        <v>3171</v>
      </c>
      <c r="C31" s="105">
        <v>8</v>
      </c>
      <c r="D31" s="106">
        <v>8</v>
      </c>
      <c r="E31" s="106">
        <v>0</v>
      </c>
      <c r="F31" s="107">
        <f t="shared" si="7"/>
        <v>1</v>
      </c>
      <c r="G31" s="106">
        <v>3200</v>
      </c>
      <c r="H31" s="106"/>
      <c r="I31" s="106"/>
      <c r="J31" s="106"/>
      <c r="K31" s="110"/>
      <c r="L31" s="106"/>
      <c r="M31" s="106"/>
      <c r="N31" s="111"/>
      <c r="O31" s="112"/>
      <c r="P31" s="113"/>
      <c r="Q31" s="115"/>
    </row>
    <row r="32" spans="1:17" ht="14.25">
      <c r="A32">
        <v>29</v>
      </c>
      <c r="B32" s="105" t="s">
        <v>3172</v>
      </c>
      <c r="C32" s="105">
        <v>9</v>
      </c>
      <c r="D32" s="106">
        <v>9</v>
      </c>
      <c r="E32" s="106">
        <v>0</v>
      </c>
      <c r="F32" s="107">
        <f t="shared" si="7"/>
        <v>1</v>
      </c>
      <c r="G32" s="106">
        <v>4300</v>
      </c>
      <c r="H32" s="106"/>
      <c r="I32" s="106"/>
      <c r="J32" s="106"/>
      <c r="K32" s="110"/>
      <c r="L32" s="106"/>
      <c r="M32" s="106"/>
      <c r="N32" s="111"/>
      <c r="O32" s="112"/>
      <c r="P32" s="113"/>
      <c r="Q32" s="115"/>
    </row>
    <row r="33" spans="1:17" ht="14.25">
      <c r="A33">
        <v>30</v>
      </c>
      <c r="B33" s="105" t="s">
        <v>3173</v>
      </c>
      <c r="C33" s="105">
        <v>16</v>
      </c>
      <c r="D33" s="106">
        <v>14</v>
      </c>
      <c r="E33" s="106">
        <v>2</v>
      </c>
      <c r="F33" s="107">
        <f t="shared" si="7"/>
        <v>0.875</v>
      </c>
      <c r="G33" s="106">
        <v>4600</v>
      </c>
      <c r="H33" s="106"/>
      <c r="I33" s="106"/>
      <c r="J33" s="106"/>
      <c r="K33" s="110"/>
      <c r="L33" s="106"/>
      <c r="M33" s="106"/>
      <c r="N33" s="111"/>
      <c r="O33" s="112"/>
      <c r="P33" s="113"/>
      <c r="Q33" s="115"/>
    </row>
    <row r="34" spans="1:17" ht="14.25">
      <c r="A34">
        <v>31</v>
      </c>
      <c r="B34" s="105" t="s">
        <v>3174</v>
      </c>
      <c r="C34" s="105">
        <v>3</v>
      </c>
      <c r="D34" s="106">
        <v>3</v>
      </c>
      <c r="E34" s="106">
        <v>0</v>
      </c>
      <c r="F34" s="107">
        <f t="shared" si="7"/>
        <v>1</v>
      </c>
      <c r="G34" s="106">
        <v>1200</v>
      </c>
      <c r="H34" s="106"/>
      <c r="I34" s="106"/>
      <c r="J34" s="106"/>
      <c r="K34" s="110"/>
      <c r="L34" s="106"/>
      <c r="M34" s="106"/>
      <c r="N34" s="111"/>
      <c r="O34" s="112"/>
      <c r="P34" s="113"/>
      <c r="Q34" s="115"/>
    </row>
    <row r="35" spans="1:17" ht="14.25">
      <c r="A35">
        <v>32</v>
      </c>
      <c r="B35" s="105" t="s">
        <v>3175</v>
      </c>
      <c r="C35" s="105">
        <v>3</v>
      </c>
      <c r="D35" s="106">
        <v>3</v>
      </c>
      <c r="E35" s="106">
        <v>0</v>
      </c>
      <c r="F35" s="107">
        <f t="shared" si="7"/>
        <v>1</v>
      </c>
      <c r="G35" s="106">
        <v>1000</v>
      </c>
      <c r="H35" s="106"/>
      <c r="I35" s="106"/>
      <c r="J35" s="106"/>
      <c r="K35" s="110"/>
      <c r="L35" s="106"/>
      <c r="M35" s="106"/>
      <c r="N35" s="111"/>
      <c r="O35" s="112"/>
      <c r="P35" s="113"/>
      <c r="Q35" s="116"/>
    </row>
    <row r="36" spans="1:17">
      <c r="B36" s="108" t="s">
        <v>3176</v>
      </c>
      <c r="C36" s="108"/>
      <c r="D36" s="108"/>
      <c r="E36" s="108"/>
      <c r="F36" s="108"/>
      <c r="G36" s="108"/>
      <c r="H36" s="108"/>
    </row>
  </sheetData>
  <phoneticPr fontId="39" type="noConversion"/>
  <pageMargins left="0.75" right="0.75" top="1" bottom="1" header="0.51180555555555596" footer="0.51180555555555596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F13" sqref="F13"/>
    </sheetView>
  </sheetViews>
  <sheetFormatPr defaultColWidth="9" defaultRowHeight="13.5"/>
  <cols>
    <col min="2" max="2" width="13.125" style="1" customWidth="1"/>
    <col min="3" max="3" width="5.125" style="1" customWidth="1"/>
    <col min="4" max="4" width="38.375" style="2" customWidth="1"/>
    <col min="5" max="5" width="8" style="1" customWidth="1"/>
    <col min="6" max="6" width="11.625" style="1" hidden="1" customWidth="1"/>
    <col min="7" max="7" width="4.625" style="1" hidden="1" customWidth="1"/>
    <col min="8" max="8" width="8.625" style="1" customWidth="1"/>
    <col min="9" max="9" width="7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3177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62" t="s">
        <v>610</v>
      </c>
      <c r="C3" s="5">
        <v>1</v>
      </c>
      <c r="D3" s="5" t="s">
        <v>840</v>
      </c>
      <c r="E3" s="6" t="s">
        <v>841</v>
      </c>
      <c r="F3" s="5">
        <v>13522902573</v>
      </c>
      <c r="G3" s="513"/>
      <c r="H3" s="1" t="s">
        <v>3178</v>
      </c>
      <c r="I3" s="1">
        <v>500</v>
      </c>
      <c r="J3" s="76" t="s">
        <v>842</v>
      </c>
      <c r="K3" s="10"/>
      <c r="L3" s="11" t="s">
        <v>697</v>
      </c>
    </row>
    <row r="4" spans="2:12">
      <c r="B4" s="538"/>
      <c r="C4" s="5">
        <v>3</v>
      </c>
      <c r="D4" s="5" t="s">
        <v>843</v>
      </c>
      <c r="E4" s="6" t="s">
        <v>841</v>
      </c>
      <c r="F4" s="5">
        <v>13522902573</v>
      </c>
      <c r="G4" s="513"/>
      <c r="H4" s="1" t="s">
        <v>3179</v>
      </c>
      <c r="I4" s="1">
        <v>0</v>
      </c>
      <c r="J4" s="1">
        <v>200</v>
      </c>
      <c r="K4" s="10"/>
      <c r="L4" s="11" t="s">
        <v>845</v>
      </c>
    </row>
    <row r="5" spans="2:12">
      <c r="B5" s="539"/>
      <c r="C5" s="5">
        <v>3</v>
      </c>
      <c r="D5" s="5" t="s">
        <v>846</v>
      </c>
      <c r="E5" s="6" t="s">
        <v>841</v>
      </c>
      <c r="F5" s="5">
        <v>13522902573</v>
      </c>
      <c r="G5" s="513"/>
      <c r="H5" s="1" t="s">
        <v>3180</v>
      </c>
      <c r="I5" s="1">
        <v>200</v>
      </c>
      <c r="J5" s="1">
        <v>200</v>
      </c>
      <c r="K5" s="10"/>
      <c r="L5" s="11" t="s">
        <v>848</v>
      </c>
    </row>
    <row r="6" spans="2:12">
      <c r="B6" s="537" t="s">
        <v>849</v>
      </c>
      <c r="C6" s="5">
        <v>2</v>
      </c>
      <c r="D6" s="5" t="s">
        <v>850</v>
      </c>
      <c r="E6" s="6" t="s">
        <v>851</v>
      </c>
      <c r="F6" s="5">
        <v>18801160687</v>
      </c>
      <c r="G6" s="513"/>
      <c r="H6" s="1" t="s">
        <v>3181</v>
      </c>
      <c r="I6" s="1">
        <v>500</v>
      </c>
      <c r="J6" s="1">
        <v>300</v>
      </c>
      <c r="K6" s="10"/>
      <c r="L6" s="11" t="s">
        <v>853</v>
      </c>
    </row>
    <row r="7" spans="2:12" ht="22.5">
      <c r="B7" s="538"/>
      <c r="C7" s="5">
        <v>1</v>
      </c>
      <c r="D7" s="5" t="s">
        <v>854</v>
      </c>
      <c r="E7" s="6" t="s">
        <v>855</v>
      </c>
      <c r="F7" s="5">
        <v>13391901302</v>
      </c>
      <c r="G7" s="513"/>
      <c r="H7" s="1" t="s">
        <v>3178</v>
      </c>
      <c r="I7" s="1">
        <v>498</v>
      </c>
      <c r="J7" s="76" t="s">
        <v>856</v>
      </c>
      <c r="K7" s="10"/>
      <c r="L7" s="11" t="s">
        <v>697</v>
      </c>
    </row>
    <row r="8" spans="2:12">
      <c r="B8" s="539"/>
      <c r="C8" s="5">
        <v>5</v>
      </c>
      <c r="D8" s="5" t="s">
        <v>857</v>
      </c>
      <c r="E8" s="6" t="s">
        <v>858</v>
      </c>
      <c r="F8" s="5">
        <v>15201646045</v>
      </c>
      <c r="G8" s="513"/>
      <c r="H8" s="1" t="s">
        <v>3182</v>
      </c>
      <c r="I8" s="1">
        <v>725</v>
      </c>
      <c r="J8" s="1">
        <v>350</v>
      </c>
      <c r="K8" s="10"/>
      <c r="L8" s="11" t="s">
        <v>860</v>
      </c>
    </row>
    <row r="9" spans="2:12" ht="22.5">
      <c r="B9" s="5" t="s">
        <v>861</v>
      </c>
      <c r="C9" s="5">
        <v>3</v>
      </c>
      <c r="D9" s="5" t="s">
        <v>862</v>
      </c>
      <c r="E9" s="6" t="s">
        <v>863</v>
      </c>
      <c r="F9" s="5" t="s">
        <v>864</v>
      </c>
      <c r="G9" s="99"/>
      <c r="H9" s="1" t="s">
        <v>3183</v>
      </c>
      <c r="I9" s="1">
        <v>405</v>
      </c>
      <c r="J9" s="1">
        <v>400</v>
      </c>
      <c r="K9" s="10"/>
      <c r="L9" s="11" t="s">
        <v>866</v>
      </c>
    </row>
    <row r="10" spans="2:12">
      <c r="B10" s="554" t="s">
        <v>867</v>
      </c>
      <c r="C10" s="5">
        <v>2</v>
      </c>
      <c r="D10" s="5" t="s">
        <v>868</v>
      </c>
      <c r="E10" s="6" t="s">
        <v>869</v>
      </c>
      <c r="F10" s="5">
        <v>15210982181</v>
      </c>
      <c r="G10" s="99"/>
      <c r="H10" s="1" t="s">
        <v>3184</v>
      </c>
      <c r="I10" s="1">
        <v>387.5</v>
      </c>
      <c r="J10" s="1">
        <v>400</v>
      </c>
      <c r="K10" s="10"/>
      <c r="L10" s="11" t="s">
        <v>871</v>
      </c>
    </row>
    <row r="11" spans="2:12">
      <c r="B11" s="554"/>
      <c r="C11" s="5">
        <v>2</v>
      </c>
      <c r="D11" s="5" t="s">
        <v>872</v>
      </c>
      <c r="E11" s="6" t="s">
        <v>869</v>
      </c>
      <c r="F11" s="5"/>
      <c r="G11" s="99"/>
      <c r="H11" s="1" t="s">
        <v>3185</v>
      </c>
      <c r="I11" s="1">
        <v>600</v>
      </c>
      <c r="J11" s="1">
        <v>500</v>
      </c>
      <c r="K11" s="10"/>
      <c r="L11" s="11" t="s">
        <v>874</v>
      </c>
    </row>
    <row r="12" spans="2:12" s="92" customFormat="1" ht="22.5">
      <c r="B12" s="27" t="s">
        <v>3186</v>
      </c>
      <c r="C12" s="27">
        <v>1</v>
      </c>
      <c r="D12" s="27" t="s">
        <v>34</v>
      </c>
      <c r="E12" s="93" t="s">
        <v>3187</v>
      </c>
      <c r="F12" s="32" t="s">
        <v>877</v>
      </c>
      <c r="G12" s="34"/>
      <c r="H12" s="94" t="s">
        <v>3188</v>
      </c>
      <c r="I12" s="94">
        <v>800</v>
      </c>
      <c r="J12" s="94">
        <v>600</v>
      </c>
      <c r="K12" s="97"/>
      <c r="L12" s="78" t="s">
        <v>879</v>
      </c>
    </row>
    <row r="13" spans="2:12" ht="22.5">
      <c r="B13" s="5" t="s">
        <v>3189</v>
      </c>
      <c r="C13" s="8">
        <v>1</v>
      </c>
      <c r="D13" s="5" t="s">
        <v>34</v>
      </c>
      <c r="E13" s="6" t="s">
        <v>863</v>
      </c>
      <c r="F13" s="5" t="s">
        <v>864</v>
      </c>
      <c r="G13" s="99"/>
      <c r="H13" s="1" t="s">
        <v>3190</v>
      </c>
      <c r="I13" s="1">
        <v>670</v>
      </c>
      <c r="J13" s="1">
        <v>400</v>
      </c>
      <c r="K13" s="10"/>
      <c r="L13" s="11" t="s">
        <v>882</v>
      </c>
    </row>
    <row r="14" spans="2:12">
      <c r="B14" s="537" t="s">
        <v>883</v>
      </c>
      <c r="C14" s="5">
        <v>3</v>
      </c>
      <c r="D14" s="5" t="s">
        <v>884</v>
      </c>
      <c r="E14" s="6" t="s">
        <v>885</v>
      </c>
      <c r="F14" s="5">
        <v>18810371964</v>
      </c>
      <c r="G14" s="513"/>
      <c r="H14" s="1" t="s">
        <v>3191</v>
      </c>
      <c r="I14" s="1">
        <v>350</v>
      </c>
      <c r="J14" s="1">
        <v>350</v>
      </c>
      <c r="K14" s="10"/>
      <c r="L14" s="11" t="s">
        <v>887</v>
      </c>
    </row>
    <row r="15" spans="2:12">
      <c r="B15" s="538"/>
      <c r="C15" s="5">
        <v>2</v>
      </c>
      <c r="D15" s="5" t="s">
        <v>888</v>
      </c>
      <c r="E15" s="6" t="s">
        <v>885</v>
      </c>
      <c r="F15" s="5">
        <v>18810371964</v>
      </c>
      <c r="G15" s="513"/>
      <c r="H15" s="1" t="s">
        <v>3192</v>
      </c>
      <c r="I15" s="1">
        <v>370</v>
      </c>
      <c r="J15" s="1">
        <v>370</v>
      </c>
      <c r="K15" s="10"/>
      <c r="L15" s="11" t="s">
        <v>845</v>
      </c>
    </row>
    <row r="16" spans="2:12" ht="14.1" customHeight="1">
      <c r="B16" s="539"/>
      <c r="C16" s="5">
        <v>5</v>
      </c>
      <c r="D16" s="5" t="s">
        <v>890</v>
      </c>
      <c r="E16" s="6" t="s">
        <v>885</v>
      </c>
      <c r="F16" s="5">
        <v>18810371964</v>
      </c>
      <c r="G16" s="513"/>
      <c r="H16" s="1" t="s">
        <v>3193</v>
      </c>
      <c r="I16" s="1">
        <v>400</v>
      </c>
      <c r="J16" s="1">
        <v>300</v>
      </c>
      <c r="K16" s="10"/>
      <c r="L16" s="11" t="s">
        <v>892</v>
      </c>
    </row>
    <row r="17" spans="2:12" ht="22.5">
      <c r="B17" s="5" t="s">
        <v>893</v>
      </c>
      <c r="C17" s="5">
        <v>3</v>
      </c>
      <c r="D17" s="5" t="s">
        <v>894</v>
      </c>
      <c r="E17" s="6" t="s">
        <v>895</v>
      </c>
      <c r="F17" s="5">
        <v>13611252859</v>
      </c>
      <c r="G17" s="99"/>
      <c r="H17" s="1" t="s">
        <v>3194</v>
      </c>
      <c r="I17" s="1">
        <v>460</v>
      </c>
      <c r="J17" s="1">
        <v>400</v>
      </c>
      <c r="K17" s="10"/>
      <c r="L17" s="11" t="s">
        <v>897</v>
      </c>
    </row>
  </sheetData>
  <mergeCells count="8">
    <mergeCell ref="B1:L1"/>
    <mergeCell ref="B3:B5"/>
    <mergeCell ref="B6:B8"/>
    <mergeCell ref="B10:B11"/>
    <mergeCell ref="B14:B16"/>
    <mergeCell ref="G3:G5"/>
    <mergeCell ref="G6:G8"/>
    <mergeCell ref="G14:G16"/>
  </mergeCells>
  <phoneticPr fontId="39" type="noConversion"/>
  <pageMargins left="0.25" right="0.25" top="0.75" bottom="0.75" header="0.3" footer="0.3"/>
  <pageSetup paperSize="9" orientation="landscape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F13" sqref="F13"/>
    </sheetView>
  </sheetViews>
  <sheetFormatPr defaultColWidth="9" defaultRowHeight="13.5"/>
  <cols>
    <col min="2" max="2" width="12.125" style="1" customWidth="1"/>
    <col min="3" max="3" width="5.125" style="1" customWidth="1"/>
    <col min="4" max="4" width="36.625" style="2" customWidth="1"/>
    <col min="5" max="5" width="7.375" style="1" customWidth="1"/>
    <col min="6" max="6" width="11.625" style="1" hidden="1" customWidth="1"/>
    <col min="7" max="7" width="4.625" style="1" hidden="1" customWidth="1"/>
    <col min="8" max="8" width="10.12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3195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 ht="13.5" customHeight="1">
      <c r="B3" s="690" t="s">
        <v>899</v>
      </c>
      <c r="C3" s="27">
        <v>2</v>
      </c>
      <c r="D3" s="27" t="s">
        <v>900</v>
      </c>
      <c r="E3" s="93" t="s">
        <v>901</v>
      </c>
      <c r="F3" s="32" t="s">
        <v>902</v>
      </c>
      <c r="G3" s="492"/>
      <c r="H3" s="94" t="s">
        <v>3196</v>
      </c>
      <c r="I3" s="94">
        <v>350</v>
      </c>
      <c r="J3" s="94">
        <v>300</v>
      </c>
      <c r="K3" s="97"/>
      <c r="L3" s="78" t="s">
        <v>904</v>
      </c>
    </row>
    <row r="4" spans="2:12">
      <c r="B4" s="691"/>
      <c r="C4" s="62">
        <v>1</v>
      </c>
      <c r="D4" s="27" t="s">
        <v>905</v>
      </c>
      <c r="E4" s="93" t="s">
        <v>901</v>
      </c>
      <c r="F4" s="32" t="s">
        <v>902</v>
      </c>
      <c r="G4" s="492"/>
      <c r="H4" s="94" t="s">
        <v>3197</v>
      </c>
      <c r="I4" s="94">
        <v>156</v>
      </c>
      <c r="J4" s="94">
        <v>200</v>
      </c>
      <c r="K4" s="97"/>
      <c r="L4" s="78" t="s">
        <v>596</v>
      </c>
    </row>
    <row r="5" spans="2:12" s="92" customFormat="1" ht="22.5">
      <c r="B5" s="27" t="s">
        <v>899</v>
      </c>
      <c r="C5" s="62">
        <v>5</v>
      </c>
      <c r="D5" s="27" t="s">
        <v>908</v>
      </c>
      <c r="E5" s="93" t="s">
        <v>901</v>
      </c>
      <c r="F5" s="95" t="s">
        <v>910</v>
      </c>
      <c r="G5" s="96"/>
      <c r="H5" s="94" t="s">
        <v>3178</v>
      </c>
      <c r="I5" s="94">
        <v>400</v>
      </c>
      <c r="J5" s="98" t="s">
        <v>911</v>
      </c>
      <c r="K5" s="97"/>
      <c r="L5" s="78" t="s">
        <v>95</v>
      </c>
    </row>
    <row r="6" spans="2:12" ht="22.5">
      <c r="B6" s="27" t="s">
        <v>807</v>
      </c>
      <c r="C6" s="62">
        <v>3</v>
      </c>
      <c r="D6" s="27" t="s">
        <v>912</v>
      </c>
      <c r="E6" s="93" t="s">
        <v>913</v>
      </c>
      <c r="F6" s="32" t="s">
        <v>914</v>
      </c>
      <c r="G6" s="34"/>
      <c r="H6" s="94" t="s">
        <v>3198</v>
      </c>
      <c r="I6" s="94">
        <v>50</v>
      </c>
      <c r="J6" s="94">
        <v>200</v>
      </c>
      <c r="K6" s="97"/>
      <c r="L6" s="78" t="s">
        <v>214</v>
      </c>
    </row>
    <row r="7" spans="2:12" s="92" customFormat="1" ht="22.5">
      <c r="B7" s="692" t="s">
        <v>807</v>
      </c>
      <c r="C7" s="62">
        <v>2</v>
      </c>
      <c r="D7" s="27" t="s">
        <v>917</v>
      </c>
      <c r="E7" s="93" t="s">
        <v>913</v>
      </c>
      <c r="F7" s="95" t="s">
        <v>919</v>
      </c>
      <c r="G7" s="514"/>
      <c r="H7" s="94" t="s">
        <v>3199</v>
      </c>
      <c r="I7" s="94">
        <v>200</v>
      </c>
      <c r="J7" s="94">
        <v>200</v>
      </c>
      <c r="K7" s="97"/>
      <c r="L7" s="78" t="s">
        <v>921</v>
      </c>
    </row>
    <row r="8" spans="2:12" s="92" customFormat="1" ht="22.5">
      <c r="B8" s="691"/>
      <c r="C8" s="62">
        <v>3</v>
      </c>
      <c r="D8" s="27" t="s">
        <v>922</v>
      </c>
      <c r="E8" s="93" t="s">
        <v>913</v>
      </c>
      <c r="F8" s="95" t="s">
        <v>919</v>
      </c>
      <c r="G8" s="514"/>
      <c r="H8" s="94" t="s">
        <v>3200</v>
      </c>
      <c r="I8" s="94">
        <v>750</v>
      </c>
      <c r="J8" s="94">
        <v>350</v>
      </c>
      <c r="K8" s="97"/>
      <c r="L8" s="78" t="s">
        <v>3201</v>
      </c>
    </row>
    <row r="9" spans="2:12" ht="22.5">
      <c r="B9" s="27" t="s">
        <v>925</v>
      </c>
      <c r="C9" s="27">
        <v>1</v>
      </c>
      <c r="D9" s="27" t="s">
        <v>926</v>
      </c>
      <c r="E9" s="93" t="s">
        <v>927</v>
      </c>
      <c r="F9" s="32" t="s">
        <v>928</v>
      </c>
      <c r="G9" s="34"/>
      <c r="H9" s="94" t="s">
        <v>3202</v>
      </c>
      <c r="I9" s="94">
        <v>100</v>
      </c>
      <c r="J9" s="94">
        <v>100</v>
      </c>
      <c r="K9" s="97"/>
      <c r="L9" s="78" t="s">
        <v>930</v>
      </c>
    </row>
    <row r="10" spans="2:12" ht="13.5" customHeight="1">
      <c r="B10" s="692" t="s">
        <v>931</v>
      </c>
      <c r="C10" s="62">
        <v>1</v>
      </c>
      <c r="D10" s="27" t="s">
        <v>932</v>
      </c>
      <c r="E10" s="93" t="s">
        <v>933</v>
      </c>
      <c r="F10" s="32" t="s">
        <v>934</v>
      </c>
      <c r="G10" s="492"/>
      <c r="H10" s="94" t="s">
        <v>3203</v>
      </c>
      <c r="I10" s="94">
        <v>250</v>
      </c>
      <c r="J10" s="94">
        <v>250</v>
      </c>
      <c r="K10" s="97"/>
      <c r="L10" s="78" t="s">
        <v>3204</v>
      </c>
    </row>
    <row r="11" spans="2:12">
      <c r="B11" s="693"/>
      <c r="C11" s="27">
        <v>3</v>
      </c>
      <c r="D11" s="27" t="s">
        <v>937</v>
      </c>
      <c r="E11" s="93" t="s">
        <v>933</v>
      </c>
      <c r="F11" s="32" t="s">
        <v>934</v>
      </c>
      <c r="G11" s="492"/>
      <c r="H11" s="94" t="s">
        <v>3205</v>
      </c>
      <c r="I11" s="94">
        <v>300</v>
      </c>
      <c r="J11" s="94">
        <v>200</v>
      </c>
      <c r="K11" s="97"/>
      <c r="L11" s="78" t="s">
        <v>939</v>
      </c>
    </row>
  </sheetData>
  <mergeCells count="7">
    <mergeCell ref="B1:L1"/>
    <mergeCell ref="B3:B4"/>
    <mergeCell ref="B7:B8"/>
    <mergeCell ref="B10:B11"/>
    <mergeCell ref="G3:G4"/>
    <mergeCell ref="G7:G8"/>
    <mergeCell ref="G10:G11"/>
  </mergeCells>
  <phoneticPr fontId="39" type="noConversion"/>
  <pageMargins left="0.25" right="0.25" top="0.75" bottom="0.75" header="0.3" footer="0.3"/>
  <pageSetup paperSize="9"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F13" sqref="F13"/>
    </sheetView>
  </sheetViews>
  <sheetFormatPr defaultColWidth="9" defaultRowHeight="13.5"/>
  <cols>
    <col min="2" max="2" width="13" style="1" customWidth="1"/>
    <col min="3" max="3" width="5.125" style="1" customWidth="1"/>
    <col min="4" max="4" width="38.1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10" style="1" customWidth="1"/>
    <col min="9" max="9" width="7.12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3206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64" t="s">
        <v>332</v>
      </c>
      <c r="C3" s="91">
        <v>2</v>
      </c>
      <c r="D3" s="2" t="s">
        <v>941</v>
      </c>
      <c r="E3" s="6" t="s">
        <v>942</v>
      </c>
      <c r="F3" s="32" t="s">
        <v>943</v>
      </c>
      <c r="G3" s="491" t="s">
        <v>18</v>
      </c>
      <c r="H3" s="1" t="s">
        <v>3207</v>
      </c>
      <c r="I3" s="1">
        <v>240</v>
      </c>
      <c r="J3" s="1">
        <v>240</v>
      </c>
      <c r="K3" s="10"/>
      <c r="L3" s="11" t="s">
        <v>945</v>
      </c>
    </row>
    <row r="4" spans="2:12">
      <c r="B4" s="565"/>
      <c r="C4" s="91">
        <v>2</v>
      </c>
      <c r="D4" s="2" t="s">
        <v>629</v>
      </c>
      <c r="E4" s="6" t="s">
        <v>942</v>
      </c>
      <c r="F4" s="32" t="s">
        <v>943</v>
      </c>
      <c r="G4" s="492"/>
      <c r="H4" s="1" t="s">
        <v>3208</v>
      </c>
      <c r="I4" s="1">
        <v>950</v>
      </c>
      <c r="J4" s="1">
        <v>500</v>
      </c>
      <c r="K4" s="10"/>
      <c r="L4" s="11" t="s">
        <v>947</v>
      </c>
    </row>
    <row r="5" spans="2:12">
      <c r="B5" s="565"/>
      <c r="C5" s="91">
        <v>5</v>
      </c>
      <c r="D5" s="2" t="s">
        <v>948</v>
      </c>
      <c r="E5" s="6" t="s">
        <v>942</v>
      </c>
      <c r="F5" s="32" t="s">
        <v>943</v>
      </c>
      <c r="G5" s="492"/>
      <c r="H5" s="1" t="s">
        <v>3209</v>
      </c>
      <c r="I5" s="1">
        <v>800</v>
      </c>
      <c r="J5" s="1">
        <v>200</v>
      </c>
      <c r="K5" s="10"/>
      <c r="L5" s="11" t="s">
        <v>88</v>
      </c>
    </row>
    <row r="6" spans="2:12">
      <c r="B6" s="566"/>
      <c r="C6" s="91">
        <v>3</v>
      </c>
      <c r="D6" s="2" t="s">
        <v>950</v>
      </c>
      <c r="E6" s="6" t="s">
        <v>942</v>
      </c>
      <c r="F6" s="32" t="s">
        <v>943</v>
      </c>
      <c r="G6" s="492"/>
      <c r="H6" s="1" t="s">
        <v>3178</v>
      </c>
      <c r="I6" s="1">
        <v>320</v>
      </c>
      <c r="J6" s="76" t="s">
        <v>951</v>
      </c>
      <c r="K6" s="10"/>
      <c r="L6" s="11" t="s">
        <v>952</v>
      </c>
    </row>
    <row r="7" spans="2:12" ht="22.5">
      <c r="B7" s="5" t="s">
        <v>953</v>
      </c>
      <c r="C7" s="5">
        <v>6</v>
      </c>
      <c r="D7" s="27" t="s">
        <v>954</v>
      </c>
      <c r="E7" s="6" t="s">
        <v>955</v>
      </c>
      <c r="F7" s="32" t="s">
        <v>956</v>
      </c>
      <c r="G7" s="33" t="s">
        <v>18</v>
      </c>
      <c r="H7" s="1" t="s">
        <v>3210</v>
      </c>
      <c r="I7" s="1">
        <v>940</v>
      </c>
      <c r="J7" s="1">
        <v>600</v>
      </c>
      <c r="K7" s="10"/>
      <c r="L7" s="11" t="s">
        <v>958</v>
      </c>
    </row>
    <row r="8" spans="2:12">
      <c r="B8" s="5" t="s">
        <v>959</v>
      </c>
      <c r="C8" s="5">
        <v>6</v>
      </c>
      <c r="D8" s="2" t="s">
        <v>960</v>
      </c>
      <c r="E8" s="6" t="s">
        <v>955</v>
      </c>
      <c r="F8" s="32" t="s">
        <v>956</v>
      </c>
      <c r="G8" s="33" t="s">
        <v>18</v>
      </c>
      <c r="H8" s="1" t="s">
        <v>3211</v>
      </c>
      <c r="I8" s="1">
        <v>900</v>
      </c>
      <c r="J8" s="1">
        <v>600</v>
      </c>
      <c r="K8" s="10"/>
      <c r="L8" s="11" t="s">
        <v>958</v>
      </c>
    </row>
    <row r="9" spans="2:12" ht="22.5">
      <c r="B9" s="5" t="s">
        <v>2288</v>
      </c>
      <c r="C9" s="5">
        <v>3</v>
      </c>
      <c r="D9" s="27" t="s">
        <v>963</v>
      </c>
      <c r="E9" s="6" t="s">
        <v>964</v>
      </c>
      <c r="F9" s="32" t="s">
        <v>965</v>
      </c>
      <c r="G9" s="33" t="s">
        <v>18</v>
      </c>
      <c r="H9" s="1" t="s">
        <v>3212</v>
      </c>
      <c r="I9" s="1">
        <v>880</v>
      </c>
      <c r="J9" s="1">
        <v>600</v>
      </c>
      <c r="K9" s="10"/>
      <c r="L9" s="11" t="s">
        <v>967</v>
      </c>
    </row>
    <row r="10" spans="2:12" ht="22.5">
      <c r="B10" s="5" t="s">
        <v>2288</v>
      </c>
      <c r="C10" s="5">
        <v>1</v>
      </c>
      <c r="D10" s="2" t="s">
        <v>969</v>
      </c>
      <c r="E10" s="6" t="s">
        <v>964</v>
      </c>
      <c r="F10" s="32" t="s">
        <v>965</v>
      </c>
      <c r="G10" s="33" t="s">
        <v>18</v>
      </c>
      <c r="H10" s="1" t="s">
        <v>3178</v>
      </c>
      <c r="I10" s="1">
        <v>800</v>
      </c>
      <c r="J10" s="76" t="s">
        <v>970</v>
      </c>
      <c r="K10" s="10"/>
      <c r="L10" s="11" t="s">
        <v>971</v>
      </c>
    </row>
    <row r="11" spans="2:12" ht="22.5">
      <c r="B11" s="5" t="s">
        <v>2288</v>
      </c>
      <c r="C11" s="5">
        <v>4</v>
      </c>
      <c r="D11" s="27" t="s">
        <v>973</v>
      </c>
      <c r="E11" s="6" t="s">
        <v>964</v>
      </c>
      <c r="F11" s="32" t="s">
        <v>965</v>
      </c>
      <c r="G11" s="33" t="s">
        <v>18</v>
      </c>
      <c r="H11" s="1" t="s">
        <v>3213</v>
      </c>
      <c r="I11" s="1">
        <v>1355</v>
      </c>
      <c r="J11" s="1">
        <v>800</v>
      </c>
      <c r="K11" s="10"/>
      <c r="L11" s="11" t="s">
        <v>975</v>
      </c>
    </row>
    <row r="12" spans="2:12">
      <c r="B12" s="537" t="s">
        <v>976</v>
      </c>
      <c r="C12" s="5">
        <v>1</v>
      </c>
      <c r="D12" s="27" t="s">
        <v>34</v>
      </c>
      <c r="E12" s="6" t="s">
        <v>977</v>
      </c>
      <c r="F12" s="32" t="s">
        <v>978</v>
      </c>
      <c r="G12" s="491" t="s">
        <v>18</v>
      </c>
      <c r="H12" s="1" t="s">
        <v>3214</v>
      </c>
      <c r="I12" s="1">
        <v>600</v>
      </c>
      <c r="J12" s="1">
        <v>300</v>
      </c>
      <c r="K12" s="10"/>
      <c r="L12" s="11" t="s">
        <v>980</v>
      </c>
    </row>
    <row r="13" spans="2:12">
      <c r="B13" s="539"/>
      <c r="C13" s="5">
        <v>2</v>
      </c>
      <c r="D13" s="2" t="s">
        <v>981</v>
      </c>
      <c r="E13" s="6" t="s">
        <v>977</v>
      </c>
      <c r="F13" s="32" t="s">
        <v>978</v>
      </c>
      <c r="G13" s="492"/>
      <c r="H13" s="1" t="s">
        <v>3215</v>
      </c>
      <c r="I13" s="1">
        <v>320</v>
      </c>
      <c r="J13" s="1">
        <v>300</v>
      </c>
      <c r="K13" s="10"/>
      <c r="L13" s="11" t="s">
        <v>691</v>
      </c>
    </row>
    <row r="14" spans="2:12" ht="22.5">
      <c r="B14" s="537" t="s">
        <v>983</v>
      </c>
      <c r="C14" s="5">
        <v>3</v>
      </c>
      <c r="D14" s="27" t="s">
        <v>984</v>
      </c>
      <c r="E14" s="6" t="s">
        <v>985</v>
      </c>
      <c r="F14" s="32" t="s">
        <v>986</v>
      </c>
      <c r="G14" s="491" t="s">
        <v>18</v>
      </c>
      <c r="H14" s="1" t="s">
        <v>3216</v>
      </c>
      <c r="I14" s="1">
        <v>155</v>
      </c>
      <c r="J14" s="1">
        <v>100</v>
      </c>
      <c r="K14" s="10"/>
      <c r="L14" s="11" t="s">
        <v>988</v>
      </c>
    </row>
    <row r="15" spans="2:12">
      <c r="B15" s="539"/>
      <c r="C15" s="5">
        <v>2</v>
      </c>
      <c r="D15" s="2" t="s">
        <v>989</v>
      </c>
      <c r="E15" s="6" t="s">
        <v>985</v>
      </c>
      <c r="F15" s="32" t="s">
        <v>986</v>
      </c>
      <c r="G15" s="492"/>
      <c r="H15" s="1" t="s">
        <v>3217</v>
      </c>
      <c r="I15" s="1">
        <v>165</v>
      </c>
      <c r="J15" s="1">
        <v>200</v>
      </c>
      <c r="K15" s="10"/>
      <c r="L15" s="11" t="s">
        <v>991</v>
      </c>
    </row>
    <row r="16" spans="2:12">
      <c r="B16" s="554" t="s">
        <v>3218</v>
      </c>
      <c r="C16" s="5">
        <v>1</v>
      </c>
      <c r="D16" s="27" t="s">
        <v>993</v>
      </c>
      <c r="E16" s="6" t="s">
        <v>994</v>
      </c>
      <c r="F16" s="32" t="s">
        <v>995</v>
      </c>
      <c r="G16" s="33" t="s">
        <v>18</v>
      </c>
      <c r="H16" s="1" t="s">
        <v>3219</v>
      </c>
      <c r="I16" s="1">
        <v>530</v>
      </c>
      <c r="J16" s="1">
        <v>400</v>
      </c>
      <c r="K16" s="10"/>
      <c r="L16" s="11" t="s">
        <v>997</v>
      </c>
    </row>
    <row r="17" spans="2:12">
      <c r="B17" s="554"/>
      <c r="C17" s="5">
        <v>3</v>
      </c>
      <c r="D17" s="2" t="s">
        <v>998</v>
      </c>
      <c r="E17" s="6" t="s">
        <v>994</v>
      </c>
      <c r="F17" s="32" t="s">
        <v>995</v>
      </c>
      <c r="G17" s="33" t="s">
        <v>18</v>
      </c>
      <c r="H17" s="1" t="s">
        <v>3220</v>
      </c>
      <c r="I17" s="1">
        <v>930</v>
      </c>
      <c r="J17" s="1">
        <v>450</v>
      </c>
      <c r="K17" s="10"/>
      <c r="L17" s="11" t="s">
        <v>700</v>
      </c>
    </row>
  </sheetData>
  <mergeCells count="8">
    <mergeCell ref="B1:L1"/>
    <mergeCell ref="B3:B6"/>
    <mergeCell ref="B12:B13"/>
    <mergeCell ref="B14:B15"/>
    <mergeCell ref="B16:B17"/>
    <mergeCell ref="G3:G6"/>
    <mergeCell ref="G12:G13"/>
    <mergeCell ref="G14:G15"/>
  </mergeCells>
  <phoneticPr fontId="39" type="noConversion"/>
  <pageMargins left="0.25" right="0.25" top="0.75" bottom="0.75" header="0.3" footer="0.3"/>
  <pageSetup paperSize="9"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workbookViewId="0">
      <selection activeCell="F13" sqref="F13"/>
    </sheetView>
  </sheetViews>
  <sheetFormatPr defaultColWidth="9" defaultRowHeight="13.5"/>
  <cols>
    <col min="2" max="2" width="12.5" style="1" customWidth="1"/>
    <col min="3" max="3" width="5.125" style="1" customWidth="1"/>
    <col min="4" max="4" width="39.875" style="2" customWidth="1"/>
    <col min="5" max="5" width="8.12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5.625" style="1" customWidth="1"/>
    <col min="10" max="10" width="7.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3221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37" t="s">
        <v>1001</v>
      </c>
      <c r="C3" s="5">
        <v>2</v>
      </c>
      <c r="D3" s="27" t="s">
        <v>1002</v>
      </c>
      <c r="E3" s="6" t="s">
        <v>1003</v>
      </c>
      <c r="F3" s="85">
        <v>15201651130</v>
      </c>
      <c r="G3" s="509" t="s">
        <v>18</v>
      </c>
      <c r="H3" s="1" t="s">
        <v>3222</v>
      </c>
      <c r="I3" s="1">
        <v>109</v>
      </c>
      <c r="J3" s="1">
        <v>150</v>
      </c>
      <c r="K3" s="10"/>
      <c r="L3" s="11" t="s">
        <v>691</v>
      </c>
    </row>
    <row r="4" spans="2:12">
      <c r="B4" s="538"/>
      <c r="C4" s="52">
        <v>4</v>
      </c>
      <c r="D4" s="27" t="s">
        <v>1005</v>
      </c>
      <c r="E4" s="6" t="s">
        <v>1003</v>
      </c>
      <c r="F4" s="85">
        <v>15201651130</v>
      </c>
      <c r="G4" s="510"/>
      <c r="H4" s="1" t="s">
        <v>3223</v>
      </c>
      <c r="I4" s="1">
        <v>500</v>
      </c>
      <c r="J4" s="1">
        <v>300</v>
      </c>
      <c r="K4" s="10"/>
      <c r="L4" s="11" t="s">
        <v>1007</v>
      </c>
    </row>
    <row r="5" spans="2:12">
      <c r="B5" s="539"/>
      <c r="C5" s="8">
        <v>1</v>
      </c>
      <c r="D5" s="27" t="s">
        <v>1008</v>
      </c>
      <c r="E5" s="6" t="s">
        <v>1003</v>
      </c>
      <c r="F5" s="85">
        <v>15201651130</v>
      </c>
      <c r="G5" s="510"/>
      <c r="H5" s="1" t="s">
        <v>3224</v>
      </c>
      <c r="I5" s="1">
        <v>362</v>
      </c>
      <c r="J5" s="1">
        <v>300</v>
      </c>
      <c r="K5" s="10"/>
      <c r="L5" s="11" t="s">
        <v>1010</v>
      </c>
    </row>
    <row r="6" spans="2:12">
      <c r="B6" s="537" t="s">
        <v>1011</v>
      </c>
      <c r="C6" s="8">
        <v>3</v>
      </c>
      <c r="D6" s="27" t="s">
        <v>1012</v>
      </c>
      <c r="E6" s="6" t="s">
        <v>1013</v>
      </c>
      <c r="F6" s="7">
        <v>15600645114</v>
      </c>
      <c r="G6" s="511" t="s">
        <v>18</v>
      </c>
      <c r="H6" s="1" t="s">
        <v>3225</v>
      </c>
      <c r="I6" s="1">
        <v>450</v>
      </c>
      <c r="J6" s="1">
        <v>240</v>
      </c>
      <c r="K6" s="10"/>
      <c r="L6" s="11" t="s">
        <v>24</v>
      </c>
    </row>
    <row r="7" spans="2:12">
      <c r="B7" s="538"/>
      <c r="C7" s="52">
        <v>4</v>
      </c>
      <c r="D7" s="27" t="s">
        <v>1015</v>
      </c>
      <c r="E7" s="6" t="s">
        <v>1013</v>
      </c>
      <c r="F7" s="7">
        <v>15600645114</v>
      </c>
      <c r="G7" s="507"/>
      <c r="H7" s="1" t="s">
        <v>3226</v>
      </c>
      <c r="I7" s="1">
        <v>500</v>
      </c>
      <c r="J7" s="1">
        <v>400</v>
      </c>
      <c r="K7" s="10"/>
      <c r="L7" s="11" t="s">
        <v>1017</v>
      </c>
    </row>
    <row r="8" spans="2:12">
      <c r="B8" s="539"/>
      <c r="C8" s="52">
        <v>5</v>
      </c>
      <c r="D8" s="27" t="s">
        <v>1018</v>
      </c>
      <c r="E8" s="6" t="s">
        <v>1013</v>
      </c>
      <c r="F8" s="7">
        <v>15600645114</v>
      </c>
      <c r="G8" s="507"/>
      <c r="H8" s="1" t="s">
        <v>3227</v>
      </c>
      <c r="I8" s="1">
        <v>360</v>
      </c>
      <c r="J8" s="1">
        <v>200</v>
      </c>
      <c r="K8" s="10"/>
      <c r="L8" s="11" t="s">
        <v>1020</v>
      </c>
    </row>
    <row r="9" spans="2:12" ht="22.5">
      <c r="B9" s="538" t="s">
        <v>1021</v>
      </c>
      <c r="C9" s="52">
        <v>3</v>
      </c>
      <c r="D9" s="27" t="s">
        <v>90</v>
      </c>
      <c r="E9" s="6" t="s">
        <v>1022</v>
      </c>
      <c r="F9" s="87">
        <v>15650712870</v>
      </c>
      <c r="G9" s="79"/>
      <c r="H9" s="1" t="s">
        <v>3228</v>
      </c>
      <c r="I9" s="1">
        <v>0</v>
      </c>
      <c r="J9" s="1">
        <v>0</v>
      </c>
      <c r="K9" s="10"/>
      <c r="L9" s="11" t="s">
        <v>1024</v>
      </c>
    </row>
    <row r="10" spans="2:12">
      <c r="B10" s="538"/>
      <c r="C10" s="52">
        <v>5</v>
      </c>
      <c r="D10" s="27" t="s">
        <v>857</v>
      </c>
      <c r="E10" s="6" t="s">
        <v>1022</v>
      </c>
      <c r="F10" s="87">
        <v>15650712870</v>
      </c>
      <c r="G10" s="79"/>
      <c r="H10" s="1" t="s">
        <v>3229</v>
      </c>
      <c r="I10" s="1">
        <v>0</v>
      </c>
      <c r="J10" s="1">
        <v>0</v>
      </c>
      <c r="K10" s="10"/>
      <c r="L10" s="11" t="s">
        <v>1024</v>
      </c>
    </row>
    <row r="11" spans="2:12">
      <c r="B11" s="537" t="s">
        <v>1026</v>
      </c>
      <c r="C11" s="52">
        <v>4</v>
      </c>
      <c r="D11" s="27" t="s">
        <v>1027</v>
      </c>
      <c r="E11" s="6" t="s">
        <v>1028</v>
      </c>
      <c r="F11" s="7">
        <v>15120048839</v>
      </c>
      <c r="G11" s="511" t="s">
        <v>18</v>
      </c>
      <c r="H11" s="1" t="s">
        <v>3178</v>
      </c>
      <c r="I11" s="1">
        <v>500</v>
      </c>
      <c r="J11" s="76" t="s">
        <v>1029</v>
      </c>
      <c r="K11" s="10"/>
      <c r="L11" s="11" t="s">
        <v>1030</v>
      </c>
    </row>
    <row r="12" spans="2:12">
      <c r="B12" s="539"/>
      <c r="C12" s="5">
        <v>2</v>
      </c>
      <c r="D12" s="27" t="s">
        <v>1031</v>
      </c>
      <c r="E12" s="6" t="s">
        <v>1028</v>
      </c>
      <c r="F12" s="7">
        <v>15120048839</v>
      </c>
      <c r="G12" s="507"/>
      <c r="H12" s="1" t="s">
        <v>3230</v>
      </c>
      <c r="I12" s="1">
        <v>300</v>
      </c>
      <c r="J12" s="1">
        <v>300</v>
      </c>
      <c r="K12" s="10"/>
      <c r="L12" s="11" t="s">
        <v>691</v>
      </c>
    </row>
    <row r="13" spans="2:12">
      <c r="B13" s="537" t="s">
        <v>1033</v>
      </c>
      <c r="C13" s="5">
        <v>3</v>
      </c>
      <c r="D13" s="5" t="s">
        <v>1034</v>
      </c>
      <c r="E13" s="6" t="s">
        <v>1035</v>
      </c>
      <c r="F13" s="32" t="s">
        <v>1036</v>
      </c>
      <c r="G13" s="491" t="s">
        <v>18</v>
      </c>
      <c r="H13" s="1" t="s">
        <v>3231</v>
      </c>
      <c r="I13" s="1">
        <v>270</v>
      </c>
      <c r="J13" s="1">
        <v>270</v>
      </c>
      <c r="K13" s="10"/>
      <c r="L13" s="11" t="s">
        <v>1038</v>
      </c>
    </row>
    <row r="14" spans="2:12">
      <c r="B14" s="538"/>
      <c r="C14" s="8">
        <v>3</v>
      </c>
      <c r="D14" s="27" t="s">
        <v>1039</v>
      </c>
      <c r="E14" s="6" t="s">
        <v>1035</v>
      </c>
      <c r="F14" s="32" t="s">
        <v>1036</v>
      </c>
      <c r="G14" s="492"/>
      <c r="H14" s="1" t="s">
        <v>3232</v>
      </c>
      <c r="I14" s="1">
        <v>285</v>
      </c>
      <c r="J14" s="1">
        <v>200</v>
      </c>
      <c r="K14" s="10"/>
      <c r="L14" s="11" t="s">
        <v>1041</v>
      </c>
    </row>
    <row r="15" spans="2:12">
      <c r="B15" s="539"/>
      <c r="C15" s="5">
        <v>2</v>
      </c>
      <c r="D15" s="27" t="s">
        <v>1042</v>
      </c>
      <c r="E15" s="6" t="s">
        <v>1035</v>
      </c>
      <c r="F15" s="32" t="s">
        <v>1036</v>
      </c>
      <c r="G15" s="492"/>
      <c r="H15" s="1" t="s">
        <v>3178</v>
      </c>
      <c r="I15" s="1">
        <v>410</v>
      </c>
      <c r="J15" s="76" t="s">
        <v>1043</v>
      </c>
      <c r="K15" s="10"/>
      <c r="L15" s="11" t="s">
        <v>1044</v>
      </c>
    </row>
    <row r="16" spans="2:12">
      <c r="B16" s="537" t="s">
        <v>1045</v>
      </c>
      <c r="C16" s="5">
        <v>3</v>
      </c>
      <c r="D16" s="27" t="s">
        <v>1046</v>
      </c>
      <c r="E16" s="6" t="s">
        <v>1047</v>
      </c>
      <c r="F16" s="7">
        <v>13240296034</v>
      </c>
      <c r="G16" s="511" t="s">
        <v>18</v>
      </c>
      <c r="H16" s="1" t="s">
        <v>3233</v>
      </c>
      <c r="I16" s="1">
        <v>800</v>
      </c>
      <c r="J16" s="1">
        <v>400</v>
      </c>
      <c r="K16" s="10"/>
      <c r="L16" s="11" t="s">
        <v>3234</v>
      </c>
    </row>
    <row r="17" spans="2:12">
      <c r="B17" s="540"/>
      <c r="C17" s="8">
        <v>3</v>
      </c>
      <c r="D17" s="27" t="s">
        <v>1049</v>
      </c>
      <c r="E17" s="6" t="s">
        <v>1047</v>
      </c>
      <c r="F17" s="7">
        <v>13240296034</v>
      </c>
      <c r="G17" s="507"/>
      <c r="H17" s="1" t="s">
        <v>3220</v>
      </c>
      <c r="I17" s="1">
        <v>800</v>
      </c>
      <c r="J17" s="1">
        <v>300</v>
      </c>
      <c r="K17" s="10"/>
      <c r="L17" s="11" t="s">
        <v>3235</v>
      </c>
    </row>
    <row r="18" spans="2:12">
      <c r="B18" s="561" t="s">
        <v>1051</v>
      </c>
      <c r="C18" s="88">
        <v>1</v>
      </c>
      <c r="D18" s="27" t="s">
        <v>34</v>
      </c>
      <c r="E18" s="6" t="s">
        <v>1052</v>
      </c>
      <c r="F18" s="89">
        <v>13121967561</v>
      </c>
      <c r="G18" s="79"/>
      <c r="H18" s="1" t="s">
        <v>3236</v>
      </c>
      <c r="I18" s="1">
        <v>0</v>
      </c>
      <c r="J18" s="1">
        <v>300</v>
      </c>
      <c r="K18" s="10"/>
      <c r="L18" s="11" t="s">
        <v>531</v>
      </c>
    </row>
    <row r="19" spans="2:12">
      <c r="B19" s="561"/>
      <c r="C19" s="88">
        <v>2</v>
      </c>
      <c r="D19" s="90" t="s">
        <v>322</v>
      </c>
      <c r="E19" s="6" t="s">
        <v>1052</v>
      </c>
      <c r="F19" s="89">
        <v>13121967561</v>
      </c>
      <c r="G19" s="79"/>
      <c r="H19" s="1" t="s">
        <v>3237</v>
      </c>
      <c r="I19" s="1">
        <v>0</v>
      </c>
      <c r="J19" s="1">
        <v>200</v>
      </c>
      <c r="K19" s="10"/>
      <c r="L19" s="11" t="s">
        <v>3238</v>
      </c>
    </row>
  </sheetData>
  <mergeCells count="13">
    <mergeCell ref="B1:L1"/>
    <mergeCell ref="B3:B5"/>
    <mergeCell ref="B6:B8"/>
    <mergeCell ref="B9:B10"/>
    <mergeCell ref="B11:B12"/>
    <mergeCell ref="B13:B15"/>
    <mergeCell ref="B16:B17"/>
    <mergeCell ref="B18:B19"/>
    <mergeCell ref="G3:G5"/>
    <mergeCell ref="G6:G8"/>
    <mergeCell ref="G11:G12"/>
    <mergeCell ref="G13:G15"/>
    <mergeCell ref="G16:G17"/>
  </mergeCells>
  <phoneticPr fontId="39" type="noConversion"/>
  <pageMargins left="0.25" right="0.25" top="0.75" bottom="0.75" header="0.3" footer="0.3"/>
  <pageSetup paperSize="9"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F13" sqref="F13"/>
    </sheetView>
  </sheetViews>
  <sheetFormatPr defaultColWidth="9" defaultRowHeight="13.5"/>
  <cols>
    <col min="2" max="2" width="13.625" style="1" customWidth="1"/>
    <col min="3" max="3" width="5.125" style="1" customWidth="1"/>
    <col min="4" max="4" width="36.6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8.875" style="1" customWidth="1"/>
    <col min="9" max="9" width="6.125" style="1" customWidth="1"/>
    <col min="10" max="10" width="7.37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3239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79" t="s">
        <v>1056</v>
      </c>
      <c r="C3" s="1">
        <v>1</v>
      </c>
      <c r="D3" s="2" t="s">
        <v>1057</v>
      </c>
      <c r="E3" s="6" t="s">
        <v>1058</v>
      </c>
      <c r="F3" s="1">
        <v>15652955756</v>
      </c>
      <c r="G3" s="579"/>
      <c r="H3" s="1" t="s">
        <v>3240</v>
      </c>
      <c r="I3" s="1">
        <v>500</v>
      </c>
      <c r="J3" s="1">
        <v>240</v>
      </c>
      <c r="K3" s="10"/>
      <c r="L3" s="11" t="s">
        <v>3241</v>
      </c>
    </row>
    <row r="4" spans="2:12">
      <c r="B4" s="582"/>
      <c r="C4" s="1">
        <v>4</v>
      </c>
      <c r="D4" s="2" t="s">
        <v>1060</v>
      </c>
      <c r="E4" s="6" t="s">
        <v>1058</v>
      </c>
      <c r="F4" s="1">
        <v>15652955756</v>
      </c>
      <c r="G4" s="582"/>
      <c r="H4" s="1" t="s">
        <v>3242</v>
      </c>
      <c r="I4" s="1">
        <v>200</v>
      </c>
      <c r="J4" s="1">
        <v>200</v>
      </c>
      <c r="K4" s="10"/>
      <c r="L4" s="11" t="s">
        <v>376</v>
      </c>
    </row>
    <row r="5" spans="2:12">
      <c r="B5" s="580"/>
      <c r="C5" s="1">
        <v>5</v>
      </c>
      <c r="D5" s="2" t="s">
        <v>1062</v>
      </c>
      <c r="E5" s="6" t="s">
        <v>1058</v>
      </c>
      <c r="F5" s="1">
        <v>15652955756</v>
      </c>
      <c r="G5" s="580"/>
      <c r="H5" s="1" t="s">
        <v>3243</v>
      </c>
      <c r="I5" s="1">
        <v>300</v>
      </c>
      <c r="J5" s="1">
        <v>260</v>
      </c>
      <c r="K5" s="10"/>
      <c r="L5" s="11" t="s">
        <v>3244</v>
      </c>
    </row>
  </sheetData>
  <mergeCells count="3">
    <mergeCell ref="B1:L1"/>
    <mergeCell ref="B3:B5"/>
    <mergeCell ref="G3:G5"/>
  </mergeCells>
  <phoneticPr fontId="39" type="noConversion"/>
  <pageMargins left="0.25" right="0.25" top="0.75" bottom="0.75" header="0.3" footer="0.3"/>
  <pageSetup paperSize="9" orientation="landscape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F13" sqref="F13"/>
    </sheetView>
  </sheetViews>
  <sheetFormatPr defaultColWidth="9" defaultRowHeight="13.5"/>
  <cols>
    <col min="2" max="2" width="13.125" style="1" customWidth="1"/>
    <col min="3" max="3" width="4.5" style="1" customWidth="1"/>
    <col min="4" max="4" width="38.875" style="2" customWidth="1"/>
    <col min="5" max="5" width="8.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5" style="1" customWidth="1"/>
    <col min="10" max="10" width="7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3245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62" t="s">
        <v>1065</v>
      </c>
      <c r="C3" s="5">
        <v>5</v>
      </c>
      <c r="D3" s="5" t="s">
        <v>1066</v>
      </c>
      <c r="E3" s="6" t="s">
        <v>1067</v>
      </c>
      <c r="F3" s="32" t="s">
        <v>1068</v>
      </c>
      <c r="G3" s="491" t="s">
        <v>18</v>
      </c>
      <c r="H3" s="1" t="s">
        <v>3246</v>
      </c>
      <c r="I3" s="1">
        <v>300</v>
      </c>
      <c r="J3" s="1">
        <v>300</v>
      </c>
      <c r="K3" s="10"/>
      <c r="L3" s="11" t="s">
        <v>3247</v>
      </c>
    </row>
    <row r="4" spans="2:12">
      <c r="B4" s="539"/>
      <c r="C4" s="8">
        <v>3</v>
      </c>
      <c r="D4" s="27" t="s">
        <v>1070</v>
      </c>
      <c r="E4" s="6" t="s">
        <v>1067</v>
      </c>
      <c r="F4" s="32" t="s">
        <v>1068</v>
      </c>
      <c r="G4" s="492"/>
      <c r="H4" s="1" t="s">
        <v>3248</v>
      </c>
      <c r="I4" s="1">
        <v>400</v>
      </c>
      <c r="J4" s="1">
        <v>300</v>
      </c>
      <c r="K4" s="10"/>
      <c r="L4" s="11" t="s">
        <v>3249</v>
      </c>
    </row>
    <row r="5" spans="2:12">
      <c r="B5" s="537" t="s">
        <v>1072</v>
      </c>
      <c r="C5" s="8">
        <v>2</v>
      </c>
      <c r="D5" s="27" t="s">
        <v>322</v>
      </c>
      <c r="E5" s="6" t="s">
        <v>1073</v>
      </c>
      <c r="F5" s="32" t="s">
        <v>1074</v>
      </c>
      <c r="G5" s="491" t="s">
        <v>18</v>
      </c>
      <c r="H5" s="1" t="s">
        <v>3250</v>
      </c>
      <c r="I5" s="1">
        <v>350</v>
      </c>
      <c r="J5" s="1">
        <v>350</v>
      </c>
      <c r="K5" s="10"/>
      <c r="L5" s="11" t="s">
        <v>3251</v>
      </c>
    </row>
    <row r="6" spans="2:12">
      <c r="B6" s="539"/>
      <c r="C6" s="5">
        <v>5</v>
      </c>
      <c r="D6" s="27" t="s">
        <v>1076</v>
      </c>
      <c r="E6" s="6" t="s">
        <v>1073</v>
      </c>
      <c r="F6" s="32" t="s">
        <v>1074</v>
      </c>
      <c r="G6" s="492"/>
      <c r="H6" s="1" t="s">
        <v>3252</v>
      </c>
      <c r="I6" s="1">
        <v>350</v>
      </c>
      <c r="J6" s="1">
        <v>200</v>
      </c>
      <c r="K6" s="10"/>
      <c r="L6" s="11" t="s">
        <v>3253</v>
      </c>
    </row>
    <row r="7" spans="2:12" ht="22.5">
      <c r="B7" s="5" t="s">
        <v>1078</v>
      </c>
      <c r="C7" s="8">
        <v>1</v>
      </c>
      <c r="D7" s="5" t="s">
        <v>1079</v>
      </c>
      <c r="E7" s="6" t="s">
        <v>1080</v>
      </c>
      <c r="F7" s="32" t="s">
        <v>1081</v>
      </c>
      <c r="G7" s="33" t="s">
        <v>18</v>
      </c>
      <c r="H7" s="1" t="s">
        <v>3254</v>
      </c>
      <c r="I7" s="1">
        <v>820</v>
      </c>
      <c r="J7" s="1">
        <v>300</v>
      </c>
      <c r="K7" s="10"/>
      <c r="L7" s="11" t="s">
        <v>3255</v>
      </c>
    </row>
    <row r="8" spans="2:12">
      <c r="B8" s="537" t="s">
        <v>1083</v>
      </c>
      <c r="C8" s="8">
        <v>1</v>
      </c>
      <c r="D8" s="5" t="s">
        <v>1084</v>
      </c>
      <c r="E8" s="6" t="s">
        <v>1085</v>
      </c>
      <c r="F8" s="32" t="s">
        <v>1086</v>
      </c>
      <c r="G8" s="491" t="s">
        <v>18</v>
      </c>
      <c r="H8" s="1" t="s">
        <v>3256</v>
      </c>
      <c r="I8" s="1">
        <v>450</v>
      </c>
      <c r="J8" s="1">
        <v>300</v>
      </c>
      <c r="K8" s="10"/>
      <c r="L8" s="11" t="s">
        <v>3257</v>
      </c>
    </row>
    <row r="9" spans="2:12">
      <c r="B9" s="539"/>
      <c r="C9" s="8">
        <v>2</v>
      </c>
      <c r="D9" s="27" t="s">
        <v>1088</v>
      </c>
      <c r="E9" s="6" t="s">
        <v>1085</v>
      </c>
      <c r="F9" s="32" t="s">
        <v>1086</v>
      </c>
      <c r="G9" s="492"/>
      <c r="H9" s="1" t="s">
        <v>3258</v>
      </c>
      <c r="I9" s="1">
        <v>300</v>
      </c>
      <c r="J9" s="1">
        <v>300</v>
      </c>
      <c r="K9" s="10"/>
      <c r="L9" s="11" t="s">
        <v>3259</v>
      </c>
    </row>
    <row r="10" spans="2:12">
      <c r="B10" s="537" t="s">
        <v>1090</v>
      </c>
      <c r="C10" s="8">
        <v>2</v>
      </c>
      <c r="D10" s="27" t="s">
        <v>1091</v>
      </c>
      <c r="E10" s="6" t="s">
        <v>1092</v>
      </c>
      <c r="F10" s="32" t="s">
        <v>1093</v>
      </c>
      <c r="G10" s="491" t="s">
        <v>18</v>
      </c>
      <c r="H10" s="1" t="s">
        <v>3260</v>
      </c>
      <c r="I10" s="1">
        <v>99</v>
      </c>
      <c r="J10" s="1">
        <v>100</v>
      </c>
      <c r="K10" s="10"/>
      <c r="L10" s="11" t="s">
        <v>3261</v>
      </c>
    </row>
    <row r="11" spans="2:12">
      <c r="B11" s="540"/>
      <c r="C11" s="8">
        <v>1</v>
      </c>
      <c r="D11" s="27" t="s">
        <v>1095</v>
      </c>
      <c r="E11" s="6" t="s">
        <v>1092</v>
      </c>
      <c r="F11" s="32" t="s">
        <v>1093</v>
      </c>
      <c r="G11" s="492"/>
      <c r="H11" s="1" t="s">
        <v>3262</v>
      </c>
      <c r="I11" s="1">
        <v>0</v>
      </c>
      <c r="J11" s="1">
        <v>200</v>
      </c>
      <c r="K11" s="10"/>
      <c r="L11" s="11" t="s">
        <v>3263</v>
      </c>
    </row>
  </sheetData>
  <mergeCells count="9">
    <mergeCell ref="B1:L1"/>
    <mergeCell ref="B3:B4"/>
    <mergeCell ref="B5:B6"/>
    <mergeCell ref="B8:B9"/>
    <mergeCell ref="B10:B11"/>
    <mergeCell ref="G3:G4"/>
    <mergeCell ref="G5:G6"/>
    <mergeCell ref="G8:G9"/>
    <mergeCell ref="G10:G11"/>
  </mergeCells>
  <phoneticPr fontId="39" type="noConversion"/>
  <pageMargins left="0.25" right="0.25" top="0.75" bottom="0.75" header="0.3" footer="0.3"/>
  <pageSetup paperSize="9"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F13" sqref="F13"/>
    </sheetView>
  </sheetViews>
  <sheetFormatPr defaultColWidth="9" defaultRowHeight="13.5"/>
  <cols>
    <col min="2" max="2" width="12.875" style="1" customWidth="1"/>
    <col min="3" max="3" width="5.125" style="1" customWidth="1"/>
    <col min="4" max="4" width="34.875" style="2" customWidth="1"/>
    <col min="5" max="5" width="8.5" style="1" customWidth="1"/>
    <col min="6" max="6" width="11.625" style="1" hidden="1" customWidth="1"/>
    <col min="7" max="7" width="4.625" style="1" hidden="1" customWidth="1"/>
    <col min="8" max="8" width="8.875" style="1" customWidth="1"/>
    <col min="9" max="9" width="6.8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3264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63" t="s">
        <v>332</v>
      </c>
      <c r="C3" s="82">
        <v>3</v>
      </c>
      <c r="D3" s="83" t="s">
        <v>1098</v>
      </c>
      <c r="E3" s="6" t="s">
        <v>1099</v>
      </c>
      <c r="F3" s="64" t="s">
        <v>1100</v>
      </c>
      <c r="G3" s="508" t="s">
        <v>18</v>
      </c>
      <c r="H3" s="1" t="s">
        <v>3265</v>
      </c>
      <c r="I3" s="1">
        <v>300</v>
      </c>
      <c r="J3" s="1">
        <v>200</v>
      </c>
      <c r="K3" s="10"/>
      <c r="L3" s="11" t="s">
        <v>3266</v>
      </c>
    </row>
    <row r="4" spans="2:12">
      <c r="B4" s="563"/>
      <c r="C4" s="82">
        <v>2</v>
      </c>
      <c r="D4" s="83" t="s">
        <v>1102</v>
      </c>
      <c r="E4" s="6" t="s">
        <v>1103</v>
      </c>
      <c r="F4" s="64" t="s">
        <v>1104</v>
      </c>
      <c r="G4" s="508"/>
      <c r="H4" s="1" t="s">
        <v>3267</v>
      </c>
      <c r="I4" s="1">
        <v>280</v>
      </c>
      <c r="J4" s="1">
        <v>300</v>
      </c>
      <c r="K4" s="10"/>
      <c r="L4" s="11" t="s">
        <v>3268</v>
      </c>
    </row>
    <row r="5" spans="2:12">
      <c r="B5" s="563"/>
      <c r="C5" s="84">
        <v>4</v>
      </c>
      <c r="D5" s="2" t="s">
        <v>1106</v>
      </c>
      <c r="E5" s="6" t="s">
        <v>1107</v>
      </c>
      <c r="F5" s="1">
        <v>15201651624</v>
      </c>
      <c r="G5" s="508"/>
      <c r="H5" s="1" t="s">
        <v>3269</v>
      </c>
      <c r="I5" s="1">
        <v>1050</v>
      </c>
      <c r="J5" s="1">
        <v>800</v>
      </c>
      <c r="K5" s="10"/>
      <c r="L5" s="11" t="s">
        <v>3270</v>
      </c>
    </row>
  </sheetData>
  <mergeCells count="3">
    <mergeCell ref="B1:L1"/>
    <mergeCell ref="B3:B5"/>
    <mergeCell ref="G3:G5"/>
  </mergeCells>
  <phoneticPr fontId="39" type="noConversion"/>
  <pageMargins left="0.25" right="0.25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G2" sqref="G1:G1048576"/>
    </sheetView>
  </sheetViews>
  <sheetFormatPr defaultColWidth="9" defaultRowHeight="14.25"/>
  <cols>
    <col min="1" max="1" width="4.875" style="332" customWidth="1"/>
    <col min="2" max="2" width="6" style="332" customWidth="1"/>
    <col min="3" max="3" width="5.125" style="332" customWidth="1"/>
    <col min="4" max="4" width="23" style="332" customWidth="1"/>
    <col min="5" max="5" width="42.5" style="332" customWidth="1"/>
    <col min="6" max="6" width="9" style="332"/>
    <col min="7" max="7" width="12.25" style="332" customWidth="1"/>
    <col min="8" max="8" width="13.75" style="332" customWidth="1"/>
    <col min="9" max="9" width="9.875" style="332" customWidth="1"/>
    <col min="10" max="10" width="17.5" style="332" customWidth="1"/>
    <col min="11" max="16384" width="9" style="332"/>
  </cols>
  <sheetData>
    <row r="1" spans="1:10" ht="20.25">
      <c r="A1" s="606" t="s">
        <v>3560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>
      <c r="A2" s="397" t="s">
        <v>1582</v>
      </c>
      <c r="B2" s="397" t="s">
        <v>1</v>
      </c>
      <c r="C2" s="397" t="s">
        <v>2</v>
      </c>
      <c r="D2" s="397" t="s">
        <v>3</v>
      </c>
      <c r="E2" s="398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>
      <c r="A3" s="608" t="s">
        <v>1994</v>
      </c>
      <c r="B3" s="615">
        <v>11</v>
      </c>
      <c r="C3" s="615">
        <v>10</v>
      </c>
      <c r="D3" s="609" t="s">
        <v>581</v>
      </c>
      <c r="E3" s="390" t="s">
        <v>1995</v>
      </c>
      <c r="F3" s="390" t="s">
        <v>582</v>
      </c>
      <c r="G3" s="403" t="s">
        <v>1996</v>
      </c>
      <c r="H3" s="410">
        <v>200</v>
      </c>
      <c r="I3" s="410" t="s">
        <v>1609</v>
      </c>
      <c r="J3" s="408"/>
    </row>
    <row r="4" spans="1:10">
      <c r="A4" s="608"/>
      <c r="B4" s="615"/>
      <c r="C4" s="615"/>
      <c r="D4" s="609"/>
      <c r="E4" s="390" t="s">
        <v>1997</v>
      </c>
      <c r="F4" s="390" t="s">
        <v>582</v>
      </c>
      <c r="G4" s="391" t="s">
        <v>1998</v>
      </c>
      <c r="H4" s="408"/>
      <c r="I4" s="483" t="s">
        <v>3667</v>
      </c>
      <c r="J4" s="408"/>
    </row>
    <row r="5" spans="1:10">
      <c r="A5" s="608"/>
      <c r="B5" s="615"/>
      <c r="C5" s="615"/>
      <c r="D5" s="609" t="s">
        <v>563</v>
      </c>
      <c r="E5" s="390" t="s">
        <v>1999</v>
      </c>
      <c r="F5" s="389" t="s">
        <v>565</v>
      </c>
      <c r="G5" s="403" t="s">
        <v>2000</v>
      </c>
      <c r="H5" s="410">
        <v>175</v>
      </c>
      <c r="I5" s="410" t="s">
        <v>1609</v>
      </c>
      <c r="J5" s="408"/>
    </row>
    <row r="6" spans="1:10">
      <c r="A6" s="608"/>
      <c r="B6" s="615"/>
      <c r="C6" s="615"/>
      <c r="D6" s="609"/>
      <c r="E6" s="389" t="s">
        <v>2001</v>
      </c>
      <c r="F6" s="389" t="s">
        <v>565</v>
      </c>
      <c r="G6" s="403" t="s">
        <v>2002</v>
      </c>
      <c r="H6" s="410">
        <v>200</v>
      </c>
      <c r="I6" s="410" t="s">
        <v>1609</v>
      </c>
      <c r="J6" s="408"/>
    </row>
    <row r="7" spans="1:10">
      <c r="A7" s="608"/>
      <c r="B7" s="615"/>
      <c r="C7" s="615"/>
      <c r="D7" s="609" t="s">
        <v>572</v>
      </c>
      <c r="E7" s="389" t="s">
        <v>2003</v>
      </c>
      <c r="F7" s="389" t="s">
        <v>574</v>
      </c>
      <c r="G7" s="403" t="s">
        <v>2004</v>
      </c>
      <c r="H7" s="410">
        <v>150</v>
      </c>
      <c r="I7" s="410" t="s">
        <v>1609</v>
      </c>
      <c r="J7" s="408"/>
    </row>
    <row r="8" spans="1:10">
      <c r="A8" s="608"/>
      <c r="B8" s="615"/>
      <c r="C8" s="615"/>
      <c r="D8" s="609"/>
      <c r="E8" s="389" t="s">
        <v>2005</v>
      </c>
      <c r="F8" s="389" t="s">
        <v>574</v>
      </c>
      <c r="G8" s="391" t="s">
        <v>2006</v>
      </c>
      <c r="H8" s="408"/>
      <c r="I8" s="483" t="s">
        <v>3667</v>
      </c>
      <c r="J8" s="408"/>
    </row>
    <row r="9" spans="1:10">
      <c r="A9" s="608"/>
      <c r="B9" s="615"/>
      <c r="C9" s="615"/>
      <c r="D9" s="609" t="s">
        <v>3559</v>
      </c>
      <c r="E9" s="390" t="s">
        <v>2983</v>
      </c>
      <c r="F9" s="389" t="s">
        <v>2009</v>
      </c>
      <c r="G9" s="391" t="s">
        <v>2013</v>
      </c>
      <c r="H9" s="408">
        <v>315</v>
      </c>
      <c r="I9" s="408" t="s">
        <v>1590</v>
      </c>
      <c r="J9" s="408" t="s">
        <v>1617</v>
      </c>
    </row>
    <row r="10" spans="1:10">
      <c r="A10" s="608"/>
      <c r="B10" s="615"/>
      <c r="C10" s="615"/>
      <c r="D10" s="609"/>
      <c r="E10" s="390" t="s">
        <v>2014</v>
      </c>
      <c r="F10" s="389" t="s">
        <v>2009</v>
      </c>
      <c r="G10" s="391" t="s">
        <v>2015</v>
      </c>
      <c r="H10" s="392">
        <v>200</v>
      </c>
      <c r="I10" s="392" t="s">
        <v>1594</v>
      </c>
      <c r="J10" s="408"/>
    </row>
    <row r="11" spans="1:10">
      <c r="A11" s="608"/>
      <c r="B11" s="615"/>
      <c r="C11" s="615"/>
      <c r="D11" s="609"/>
      <c r="E11" s="390" t="s">
        <v>2016</v>
      </c>
      <c r="F11" s="389" t="s">
        <v>2009</v>
      </c>
      <c r="G11" s="403" t="s">
        <v>2017</v>
      </c>
      <c r="H11" s="396">
        <v>150</v>
      </c>
      <c r="I11" s="396" t="s">
        <v>1609</v>
      </c>
      <c r="J11" s="408"/>
    </row>
    <row r="12" spans="1:10">
      <c r="A12" s="608"/>
      <c r="B12" s="615"/>
      <c r="C12" s="615"/>
      <c r="D12" s="609"/>
      <c r="E12" s="390" t="s">
        <v>2018</v>
      </c>
      <c r="F12" s="389" t="s">
        <v>2009</v>
      </c>
      <c r="G12" s="391" t="s">
        <v>2019</v>
      </c>
      <c r="H12" s="392">
        <v>100</v>
      </c>
      <c r="I12" s="392" t="s">
        <v>1594</v>
      </c>
      <c r="J12" s="408"/>
    </row>
    <row r="13" spans="1:10">
      <c r="H13" s="457">
        <f>H11+H7+H6+H5+H3</f>
        <v>875</v>
      </c>
    </row>
  </sheetData>
  <autoFilter ref="A2:J13"/>
  <mergeCells count="8">
    <mergeCell ref="A1:J1"/>
    <mergeCell ref="A3:A12"/>
    <mergeCell ref="B3:B12"/>
    <mergeCell ref="C3:C12"/>
    <mergeCell ref="D3:D4"/>
    <mergeCell ref="D5:D6"/>
    <mergeCell ref="D7:D8"/>
    <mergeCell ref="D9:D12"/>
  </mergeCells>
  <phoneticPr fontId="39" type="noConversion"/>
  <pageMargins left="0.74791666666666701" right="0.74791666666666701" top="0.98402777777777795" bottom="0.98402777777777795" header="0.51180555555555596" footer="0.51180555555555596"/>
  <pageSetup paperSize="9" scale="84" fitToHeight="0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F13" sqref="F13"/>
    </sheetView>
  </sheetViews>
  <sheetFormatPr defaultColWidth="9" defaultRowHeight="13.5"/>
  <cols>
    <col min="2" max="2" width="13.625" style="1" customWidth="1"/>
    <col min="3" max="3" width="4.125" style="1" customWidth="1"/>
    <col min="4" max="4" width="37.375" style="2" customWidth="1"/>
    <col min="5" max="5" width="6.875" style="1" customWidth="1"/>
    <col min="6" max="6" width="11.625" style="1" hidden="1" customWidth="1"/>
    <col min="7" max="7" width="4.625" style="1" hidden="1" customWidth="1"/>
    <col min="8" max="8" width="9.125" style="1" customWidth="1"/>
    <col min="9" max="9" width="6.5" style="1" customWidth="1"/>
    <col min="10" max="10" width="7.1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3271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 ht="22.5" customHeight="1">
      <c r="B3" s="562" t="s">
        <v>1111</v>
      </c>
      <c r="C3" s="5">
        <v>5</v>
      </c>
      <c r="D3" s="5" t="s">
        <v>1112</v>
      </c>
      <c r="E3" s="6" t="s">
        <v>1113</v>
      </c>
      <c r="F3" s="7">
        <v>18813089089</v>
      </c>
      <c r="G3" s="507"/>
      <c r="H3" s="1" t="s">
        <v>3272</v>
      </c>
      <c r="I3" s="1">
        <v>645</v>
      </c>
      <c r="J3" s="1">
        <v>300</v>
      </c>
      <c r="K3" s="10"/>
      <c r="L3" s="11" t="s">
        <v>3273</v>
      </c>
    </row>
    <row r="4" spans="2:12" ht="22.5" customHeight="1">
      <c r="B4" s="538"/>
      <c r="C4" s="5">
        <v>2</v>
      </c>
      <c r="D4" s="5" t="s">
        <v>1115</v>
      </c>
      <c r="E4" s="6" t="s">
        <v>1113</v>
      </c>
      <c r="F4" s="7">
        <v>18813089089</v>
      </c>
      <c r="G4" s="507"/>
      <c r="H4" s="1" t="s">
        <v>3274</v>
      </c>
      <c r="I4" s="1">
        <v>300</v>
      </c>
      <c r="J4" s="1">
        <v>200</v>
      </c>
      <c r="K4" s="10"/>
      <c r="L4" s="11" t="s">
        <v>3275</v>
      </c>
    </row>
    <row r="5" spans="2:12" ht="22.5" customHeight="1">
      <c r="B5" s="538"/>
      <c r="C5" s="5">
        <v>4</v>
      </c>
      <c r="D5" s="5" t="s">
        <v>1117</v>
      </c>
      <c r="E5" s="6" t="s">
        <v>1113</v>
      </c>
      <c r="F5" s="7">
        <v>18813089089</v>
      </c>
      <c r="G5" s="507"/>
      <c r="H5" s="1" t="s">
        <v>3276</v>
      </c>
      <c r="I5" s="1">
        <v>325</v>
      </c>
      <c r="J5" s="1">
        <v>200</v>
      </c>
      <c r="K5" s="10"/>
      <c r="L5" s="11" t="s">
        <v>3277</v>
      </c>
    </row>
    <row r="6" spans="2:12" ht="22.5" customHeight="1">
      <c r="B6" s="538"/>
      <c r="C6" s="5">
        <v>5</v>
      </c>
      <c r="D6" s="5" t="s">
        <v>1119</v>
      </c>
      <c r="E6" s="6" t="s">
        <v>1113</v>
      </c>
      <c r="F6" s="7">
        <v>18813089089</v>
      </c>
      <c r="G6" s="507"/>
      <c r="H6" s="1" t="s">
        <v>3278</v>
      </c>
      <c r="I6" s="1">
        <v>390</v>
      </c>
      <c r="J6" s="1">
        <v>200</v>
      </c>
      <c r="K6" s="10"/>
      <c r="L6" s="11" t="s">
        <v>3279</v>
      </c>
    </row>
    <row r="7" spans="2:12" ht="22.5" customHeight="1">
      <c r="B7" s="539"/>
      <c r="C7" s="5">
        <v>1</v>
      </c>
      <c r="D7" s="5" t="s">
        <v>1121</v>
      </c>
      <c r="E7" s="6" t="s">
        <v>1113</v>
      </c>
      <c r="F7" s="7">
        <v>18813089089</v>
      </c>
      <c r="G7" s="507"/>
      <c r="H7" s="1" t="s">
        <v>3178</v>
      </c>
      <c r="I7" s="1">
        <v>400</v>
      </c>
      <c r="J7" s="76" t="s">
        <v>1122</v>
      </c>
      <c r="K7" s="10"/>
      <c r="L7" s="11" t="s">
        <v>358</v>
      </c>
    </row>
    <row r="8" spans="2:12" ht="22.5" customHeight="1">
      <c r="B8" s="537" t="s">
        <v>1124</v>
      </c>
      <c r="C8" s="5">
        <v>1</v>
      </c>
      <c r="D8" s="5" t="s">
        <v>1121</v>
      </c>
      <c r="E8" s="6" t="s">
        <v>1125</v>
      </c>
      <c r="F8" s="7">
        <v>18611722084</v>
      </c>
      <c r="G8" s="507"/>
      <c r="H8" s="1" t="s">
        <v>3178</v>
      </c>
      <c r="I8" s="1">
        <v>400</v>
      </c>
      <c r="J8" s="76" t="s">
        <v>1122</v>
      </c>
      <c r="K8" s="10"/>
      <c r="L8" s="11" t="s">
        <v>82</v>
      </c>
    </row>
    <row r="9" spans="2:12" ht="22.5" customHeight="1">
      <c r="B9" s="538"/>
      <c r="C9" s="5">
        <v>5</v>
      </c>
      <c r="D9" s="5" t="s">
        <v>1126</v>
      </c>
      <c r="E9" s="6" t="s">
        <v>1125</v>
      </c>
      <c r="F9" s="7">
        <v>18611722084</v>
      </c>
      <c r="G9" s="507"/>
      <c r="H9" s="1" t="s">
        <v>3280</v>
      </c>
      <c r="I9" s="1">
        <v>1400</v>
      </c>
      <c r="J9" s="1">
        <v>450</v>
      </c>
      <c r="K9" s="10"/>
      <c r="L9" s="11" t="s">
        <v>3281</v>
      </c>
    </row>
    <row r="10" spans="2:12" ht="22.5" customHeight="1">
      <c r="B10" s="539"/>
      <c r="C10" s="5">
        <v>2</v>
      </c>
      <c r="D10" s="5" t="s">
        <v>1128</v>
      </c>
      <c r="E10" s="6" t="s">
        <v>1125</v>
      </c>
      <c r="F10" s="7">
        <v>18611722084</v>
      </c>
      <c r="G10" s="507"/>
      <c r="H10" s="1" t="s">
        <v>3282</v>
      </c>
      <c r="I10" s="1">
        <v>400</v>
      </c>
      <c r="J10" s="1">
        <v>200</v>
      </c>
      <c r="K10" s="10"/>
      <c r="L10" s="11" t="s">
        <v>3263</v>
      </c>
    </row>
    <row r="11" spans="2:12">
      <c r="B11" s="537" t="s">
        <v>1130</v>
      </c>
      <c r="C11" s="5">
        <v>2</v>
      </c>
      <c r="D11" s="5" t="s">
        <v>1131</v>
      </c>
      <c r="E11" s="6" t="s">
        <v>1132</v>
      </c>
      <c r="F11" s="7">
        <v>18601044730</v>
      </c>
      <c r="G11" s="507"/>
      <c r="H11" s="1" t="s">
        <v>3283</v>
      </c>
      <c r="I11" s="1">
        <v>490</v>
      </c>
      <c r="J11" s="1">
        <v>300</v>
      </c>
      <c r="K11" s="10"/>
      <c r="L11" s="11" t="s">
        <v>921</v>
      </c>
    </row>
    <row r="12" spans="2:12">
      <c r="B12" s="538"/>
      <c r="C12" s="5">
        <v>1</v>
      </c>
      <c r="D12" s="5" t="s">
        <v>1134</v>
      </c>
      <c r="E12" s="6" t="s">
        <v>1132</v>
      </c>
      <c r="F12" s="7">
        <v>18601044730</v>
      </c>
      <c r="G12" s="507"/>
      <c r="H12" s="1" t="s">
        <v>3284</v>
      </c>
      <c r="I12" s="1">
        <v>470</v>
      </c>
      <c r="J12" s="1">
        <v>300</v>
      </c>
      <c r="K12" s="10"/>
      <c r="L12" s="11" t="s">
        <v>3285</v>
      </c>
    </row>
    <row r="13" spans="2:12">
      <c r="B13" s="539"/>
      <c r="C13" s="5">
        <v>3</v>
      </c>
      <c r="D13" s="5" t="s">
        <v>1136</v>
      </c>
      <c r="E13" s="6" t="s">
        <v>1132</v>
      </c>
      <c r="F13" s="7">
        <v>18601044730</v>
      </c>
      <c r="G13" s="507"/>
      <c r="H13" s="1" t="s">
        <v>3286</v>
      </c>
      <c r="I13" s="1">
        <v>365</v>
      </c>
      <c r="J13" s="1">
        <v>300</v>
      </c>
      <c r="K13" s="10"/>
      <c r="L13" s="11" t="s">
        <v>3287</v>
      </c>
    </row>
    <row r="14" spans="2:12">
      <c r="B14" s="537" t="s">
        <v>1138</v>
      </c>
      <c r="C14" s="5">
        <v>4</v>
      </c>
      <c r="D14" s="5" t="s">
        <v>1139</v>
      </c>
      <c r="E14" s="6" t="s">
        <v>1140</v>
      </c>
      <c r="F14" s="7">
        <v>15201128382</v>
      </c>
      <c r="G14" s="507"/>
      <c r="H14" s="1" t="s">
        <v>3288</v>
      </c>
      <c r="I14" s="1">
        <v>490</v>
      </c>
      <c r="J14" s="1">
        <v>450</v>
      </c>
      <c r="K14" s="10"/>
      <c r="L14" s="11" t="s">
        <v>3289</v>
      </c>
    </row>
    <row r="15" spans="2:12" ht="26.25" customHeight="1">
      <c r="B15" s="539"/>
      <c r="C15" s="5">
        <v>3</v>
      </c>
      <c r="D15" s="5" t="s">
        <v>1142</v>
      </c>
      <c r="E15" s="6" t="s">
        <v>1140</v>
      </c>
      <c r="F15" s="7">
        <v>15201128383</v>
      </c>
      <c r="G15" s="507"/>
      <c r="H15" s="1" t="s">
        <v>3290</v>
      </c>
      <c r="I15" s="1">
        <v>470</v>
      </c>
      <c r="J15" s="1">
        <v>300</v>
      </c>
      <c r="K15" s="10"/>
      <c r="L15" s="11" t="s">
        <v>3291</v>
      </c>
    </row>
  </sheetData>
  <mergeCells count="9">
    <mergeCell ref="B1:L1"/>
    <mergeCell ref="B3:B7"/>
    <mergeCell ref="B8:B10"/>
    <mergeCell ref="B11:B13"/>
    <mergeCell ref="B14:B15"/>
    <mergeCell ref="G3:G7"/>
    <mergeCell ref="G8:G10"/>
    <mergeCell ref="G11:G13"/>
    <mergeCell ref="G14:G15"/>
  </mergeCells>
  <phoneticPr fontId="39" type="noConversion"/>
  <pageMargins left="0.25" right="0.25" top="0.75" bottom="0.75" header="0.3" footer="0.3"/>
  <pageSetup paperSize="9" orientation="landscape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F13" sqref="F13"/>
    </sheetView>
  </sheetViews>
  <sheetFormatPr defaultColWidth="9" defaultRowHeight="13.5"/>
  <cols>
    <col min="2" max="2" width="13.125" style="1" customWidth="1"/>
    <col min="3" max="3" width="5.125" style="1" customWidth="1"/>
    <col min="4" max="4" width="39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9.625" style="1" customWidth="1"/>
    <col min="9" max="10" width="7.1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3292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 ht="22.5">
      <c r="B3" s="554" t="s">
        <v>610</v>
      </c>
      <c r="C3" s="5">
        <v>4</v>
      </c>
      <c r="D3" s="27" t="s">
        <v>1145</v>
      </c>
      <c r="E3" s="6" t="s">
        <v>1146</v>
      </c>
      <c r="F3" s="32" t="s">
        <v>1147</v>
      </c>
      <c r="G3" s="491" t="s">
        <v>18</v>
      </c>
      <c r="H3" s="1" t="s">
        <v>3293</v>
      </c>
      <c r="I3" s="1">
        <v>1000</v>
      </c>
      <c r="J3" s="1">
        <v>800</v>
      </c>
      <c r="K3" s="10"/>
      <c r="L3" s="11" t="s">
        <v>3294</v>
      </c>
    </row>
    <row r="4" spans="2:12">
      <c r="B4" s="554"/>
      <c r="C4" s="5">
        <v>2</v>
      </c>
      <c r="D4" s="27" t="s">
        <v>1150</v>
      </c>
      <c r="E4" s="6" t="s">
        <v>1146</v>
      </c>
      <c r="F4" s="32" t="s">
        <v>1147</v>
      </c>
      <c r="G4" s="492"/>
      <c r="H4" s="1" t="s">
        <v>3295</v>
      </c>
      <c r="I4" s="1">
        <v>1200</v>
      </c>
      <c r="J4" s="1">
        <v>500</v>
      </c>
      <c r="K4" s="10"/>
      <c r="L4" s="11" t="s">
        <v>3296</v>
      </c>
    </row>
    <row r="5" spans="2:12">
      <c r="B5" s="554"/>
      <c r="C5" s="5">
        <v>2</v>
      </c>
      <c r="D5" s="27" t="s">
        <v>1152</v>
      </c>
      <c r="E5" s="6" t="s">
        <v>1146</v>
      </c>
      <c r="F5" s="32" t="s">
        <v>1147</v>
      </c>
      <c r="G5" s="492"/>
      <c r="H5" s="1" t="s">
        <v>3297</v>
      </c>
      <c r="I5" s="1">
        <v>1500</v>
      </c>
      <c r="J5" s="1">
        <v>600</v>
      </c>
      <c r="K5" s="10"/>
      <c r="L5" s="11" t="s">
        <v>637</v>
      </c>
    </row>
    <row r="6" spans="2:12">
      <c r="B6" s="554"/>
      <c r="C6" s="5">
        <v>2</v>
      </c>
      <c r="D6" s="27" t="s">
        <v>1154</v>
      </c>
      <c r="E6" s="6" t="s">
        <v>1146</v>
      </c>
      <c r="F6" s="32" t="s">
        <v>1147</v>
      </c>
      <c r="G6" s="492"/>
      <c r="H6" s="1" t="s">
        <v>3298</v>
      </c>
      <c r="I6" s="1">
        <v>400</v>
      </c>
      <c r="J6" s="1">
        <v>300</v>
      </c>
      <c r="K6" s="10"/>
      <c r="L6" s="11" t="s">
        <v>3299</v>
      </c>
    </row>
    <row r="7" spans="2:12" ht="18.95" customHeight="1">
      <c r="B7" s="555" t="s">
        <v>620</v>
      </c>
      <c r="C7" s="5">
        <v>2</v>
      </c>
      <c r="D7" s="27" t="s">
        <v>1156</v>
      </c>
      <c r="E7" s="6" t="s">
        <v>1157</v>
      </c>
      <c r="F7" s="32" t="s">
        <v>1158</v>
      </c>
      <c r="G7" s="491" t="s">
        <v>18</v>
      </c>
      <c r="H7" s="1" t="s">
        <v>3300</v>
      </c>
      <c r="I7" s="1">
        <v>1800</v>
      </c>
      <c r="J7" s="1">
        <v>600</v>
      </c>
      <c r="K7" s="10"/>
      <c r="L7" s="11" t="s">
        <v>924</v>
      </c>
    </row>
    <row r="8" spans="2:12">
      <c r="B8" s="556"/>
      <c r="C8" s="5">
        <v>4</v>
      </c>
      <c r="D8" s="27" t="s">
        <v>1160</v>
      </c>
      <c r="E8" s="6" t="s">
        <v>1157</v>
      </c>
      <c r="F8" s="32" t="s">
        <v>1158</v>
      </c>
      <c r="G8" s="492"/>
      <c r="H8" s="1" t="s">
        <v>3301</v>
      </c>
      <c r="I8" s="1">
        <v>2160</v>
      </c>
      <c r="J8" s="1">
        <v>600</v>
      </c>
      <c r="K8" s="10"/>
      <c r="L8" s="11" t="s">
        <v>3302</v>
      </c>
    </row>
    <row r="9" spans="2:12">
      <c r="B9" s="556"/>
      <c r="C9" s="5">
        <v>2</v>
      </c>
      <c r="D9" s="27" t="s">
        <v>1163</v>
      </c>
      <c r="E9" s="6" t="s">
        <v>1157</v>
      </c>
      <c r="F9" s="32" t="s">
        <v>1158</v>
      </c>
      <c r="G9" s="492"/>
      <c r="H9" s="1" t="s">
        <v>3303</v>
      </c>
      <c r="I9" s="1">
        <v>605</v>
      </c>
      <c r="J9" s="1">
        <v>350</v>
      </c>
      <c r="K9" s="10"/>
      <c r="L9" s="11" t="s">
        <v>3304</v>
      </c>
    </row>
    <row r="10" spans="2:12" ht="22.5">
      <c r="B10" s="556"/>
      <c r="C10" s="5">
        <v>4</v>
      </c>
      <c r="D10" s="27" t="s">
        <v>1165</v>
      </c>
      <c r="E10" s="6" t="s">
        <v>1157</v>
      </c>
      <c r="F10" s="32" t="s">
        <v>1158</v>
      </c>
      <c r="G10" s="492"/>
      <c r="H10" s="1" t="s">
        <v>3305</v>
      </c>
      <c r="I10" s="1">
        <v>1170</v>
      </c>
      <c r="J10" s="1">
        <v>600</v>
      </c>
      <c r="K10" s="10"/>
      <c r="L10" s="11" t="s">
        <v>195</v>
      </c>
    </row>
    <row r="11" spans="2:12">
      <c r="B11" s="557"/>
      <c r="C11" s="5">
        <v>3</v>
      </c>
      <c r="D11" s="27" t="s">
        <v>1167</v>
      </c>
      <c r="E11" s="6" t="s">
        <v>1157</v>
      </c>
      <c r="F11" s="32" t="s">
        <v>1158</v>
      </c>
      <c r="G11" s="492"/>
      <c r="H11" s="1" t="s">
        <v>3306</v>
      </c>
      <c r="I11" s="1">
        <v>1480</v>
      </c>
      <c r="J11" s="1">
        <v>300</v>
      </c>
      <c r="K11" s="10"/>
      <c r="L11" s="11" t="s">
        <v>3307</v>
      </c>
    </row>
    <row r="12" spans="2:12">
      <c r="B12" s="558" t="s">
        <v>1169</v>
      </c>
      <c r="C12" s="5">
        <v>3</v>
      </c>
      <c r="D12" s="27" t="s">
        <v>1170</v>
      </c>
      <c r="E12" s="6" t="s">
        <v>1171</v>
      </c>
      <c r="F12" s="32" t="s">
        <v>1172</v>
      </c>
      <c r="G12" s="491" t="s">
        <v>18</v>
      </c>
      <c r="H12" s="1" t="s">
        <v>3308</v>
      </c>
      <c r="I12" s="1">
        <v>400</v>
      </c>
      <c r="J12" s="1">
        <v>200</v>
      </c>
      <c r="K12" s="10"/>
      <c r="L12" s="11" t="s">
        <v>391</v>
      </c>
    </row>
    <row r="13" spans="2:12">
      <c r="B13" s="559"/>
      <c r="C13" s="5">
        <v>5</v>
      </c>
      <c r="D13" s="27" t="s">
        <v>1174</v>
      </c>
      <c r="E13" s="6" t="s">
        <v>1171</v>
      </c>
      <c r="F13" s="32" t="s">
        <v>1172</v>
      </c>
      <c r="G13" s="492"/>
      <c r="H13" s="1" t="s">
        <v>3309</v>
      </c>
      <c r="I13" s="1">
        <v>600</v>
      </c>
      <c r="J13" s="1">
        <v>300</v>
      </c>
      <c r="K13" s="10"/>
      <c r="L13" s="11" t="s">
        <v>3310</v>
      </c>
    </row>
    <row r="14" spans="2:12">
      <c r="B14" s="560"/>
      <c r="C14" s="5">
        <v>1</v>
      </c>
      <c r="D14" s="27" t="s">
        <v>1176</v>
      </c>
      <c r="E14" s="6" t="s">
        <v>1171</v>
      </c>
      <c r="F14" s="32" t="s">
        <v>1172</v>
      </c>
      <c r="G14" s="492"/>
      <c r="H14" s="1" t="s">
        <v>3311</v>
      </c>
      <c r="I14" s="1">
        <v>400</v>
      </c>
      <c r="J14" s="1">
        <v>300</v>
      </c>
      <c r="K14" s="10"/>
      <c r="L14" s="11" t="s">
        <v>3312</v>
      </c>
    </row>
    <row r="15" spans="2:12" ht="22.5">
      <c r="B15" s="5" t="s">
        <v>654</v>
      </c>
      <c r="C15" s="5">
        <v>2</v>
      </c>
      <c r="D15" s="27" t="s">
        <v>1178</v>
      </c>
      <c r="E15" s="6" t="s">
        <v>1179</v>
      </c>
      <c r="F15" s="32" t="s">
        <v>1180</v>
      </c>
      <c r="G15" s="33" t="s">
        <v>18</v>
      </c>
      <c r="H15" s="1" t="s">
        <v>3313</v>
      </c>
      <c r="I15" s="1">
        <v>1600</v>
      </c>
      <c r="J15" s="1">
        <v>800</v>
      </c>
      <c r="K15" s="10"/>
      <c r="L15" s="11" t="s">
        <v>3314</v>
      </c>
    </row>
    <row r="16" spans="2:12">
      <c r="B16" s="554" t="s">
        <v>1182</v>
      </c>
      <c r="C16" s="5">
        <v>2</v>
      </c>
      <c r="D16" s="27" t="s">
        <v>1183</v>
      </c>
      <c r="E16" s="6" t="s">
        <v>1184</v>
      </c>
      <c r="F16" s="32" t="s">
        <v>1185</v>
      </c>
      <c r="G16" s="492"/>
      <c r="H16" s="1" t="s">
        <v>3315</v>
      </c>
      <c r="I16" s="1">
        <v>942</v>
      </c>
      <c r="J16" s="1">
        <v>300</v>
      </c>
      <c r="K16" s="10"/>
      <c r="L16" s="11" t="s">
        <v>3316</v>
      </c>
    </row>
    <row r="17" spans="2:12">
      <c r="B17" s="554"/>
      <c r="C17" s="5">
        <v>4</v>
      </c>
      <c r="D17" s="27" t="s">
        <v>1187</v>
      </c>
      <c r="E17" s="6" t="s">
        <v>1184</v>
      </c>
      <c r="F17" s="32" t="s">
        <v>1185</v>
      </c>
      <c r="G17" s="492"/>
      <c r="H17" s="1" t="s">
        <v>3317</v>
      </c>
      <c r="I17" s="1">
        <v>1580</v>
      </c>
      <c r="J17" s="1">
        <v>600</v>
      </c>
      <c r="K17" s="10"/>
      <c r="L17" s="11" t="s">
        <v>3289</v>
      </c>
    </row>
    <row r="18" spans="2:12">
      <c r="B18" s="554"/>
      <c r="C18" s="5">
        <v>5</v>
      </c>
      <c r="D18" s="27" t="s">
        <v>1189</v>
      </c>
      <c r="E18" s="6" t="s">
        <v>1184</v>
      </c>
      <c r="F18" s="32" t="s">
        <v>1185</v>
      </c>
      <c r="G18" s="492"/>
      <c r="H18" s="1" t="s">
        <v>3318</v>
      </c>
      <c r="I18" s="1">
        <v>1100</v>
      </c>
      <c r="J18" s="1">
        <v>400</v>
      </c>
      <c r="K18" s="10"/>
      <c r="L18" s="11" t="s">
        <v>3319</v>
      </c>
    </row>
    <row r="19" spans="2:12">
      <c r="B19" s="554"/>
      <c r="C19" s="5">
        <v>3</v>
      </c>
      <c r="D19" s="27" t="s">
        <v>1191</v>
      </c>
      <c r="E19" s="6" t="s">
        <v>1184</v>
      </c>
      <c r="F19" s="32" t="s">
        <v>1185</v>
      </c>
      <c r="G19" s="492"/>
      <c r="H19" s="1" t="s">
        <v>3320</v>
      </c>
      <c r="I19" s="1">
        <v>844</v>
      </c>
      <c r="J19" s="1">
        <v>300</v>
      </c>
      <c r="K19" s="10"/>
      <c r="L19" s="11" t="s">
        <v>3321</v>
      </c>
    </row>
    <row r="20" spans="2:12" ht="22.5">
      <c r="B20" s="5" t="s">
        <v>1193</v>
      </c>
      <c r="C20" s="5">
        <v>4</v>
      </c>
      <c r="D20" s="27" t="s">
        <v>1194</v>
      </c>
      <c r="E20" s="6" t="s">
        <v>1195</v>
      </c>
      <c r="F20" s="32" t="s">
        <v>1196</v>
      </c>
      <c r="G20" s="33" t="s">
        <v>18</v>
      </c>
      <c r="H20" s="1" t="s">
        <v>3322</v>
      </c>
      <c r="I20" s="1">
        <v>1500</v>
      </c>
      <c r="J20" s="1">
        <v>600</v>
      </c>
      <c r="K20" s="10"/>
      <c r="L20" s="11" t="s">
        <v>3323</v>
      </c>
    </row>
    <row r="21" spans="2:12" ht="22.5">
      <c r="B21" s="554" t="s">
        <v>1198</v>
      </c>
      <c r="C21" s="5">
        <v>1</v>
      </c>
      <c r="D21" s="27" t="s">
        <v>1199</v>
      </c>
      <c r="E21" s="6" t="s">
        <v>1200</v>
      </c>
      <c r="F21" s="32" t="s">
        <v>1201</v>
      </c>
      <c r="G21" s="491" t="s">
        <v>18</v>
      </c>
      <c r="H21" s="1" t="s">
        <v>3324</v>
      </c>
      <c r="I21" s="1">
        <v>500</v>
      </c>
      <c r="J21" s="1">
        <v>200</v>
      </c>
      <c r="K21" s="10"/>
      <c r="L21" s="11" t="s">
        <v>3325</v>
      </c>
    </row>
    <row r="22" spans="2:12" ht="22.5">
      <c r="B22" s="554"/>
      <c r="C22" s="5">
        <v>1</v>
      </c>
      <c r="D22" s="27" t="s">
        <v>1203</v>
      </c>
      <c r="E22" s="6" t="s">
        <v>1200</v>
      </c>
      <c r="F22" s="32" t="s">
        <v>1201</v>
      </c>
      <c r="G22" s="492"/>
      <c r="H22" s="1" t="s">
        <v>3326</v>
      </c>
      <c r="I22" s="1">
        <v>500</v>
      </c>
      <c r="J22" s="1">
        <v>200</v>
      </c>
      <c r="K22" s="10"/>
      <c r="L22" s="11" t="s">
        <v>3257</v>
      </c>
    </row>
    <row r="23" spans="2:12" ht="22.5">
      <c r="B23" s="554" t="s">
        <v>317</v>
      </c>
      <c r="C23" s="5">
        <v>1</v>
      </c>
      <c r="D23" s="27" t="s">
        <v>1205</v>
      </c>
      <c r="E23" s="6" t="s">
        <v>1206</v>
      </c>
      <c r="F23" s="32" t="s">
        <v>1207</v>
      </c>
      <c r="G23" s="491" t="s">
        <v>18</v>
      </c>
      <c r="H23" s="1" t="s">
        <v>3327</v>
      </c>
      <c r="I23" s="1">
        <v>1000</v>
      </c>
      <c r="J23" s="1">
        <v>400</v>
      </c>
      <c r="K23" s="10"/>
      <c r="L23" s="11" t="s">
        <v>653</v>
      </c>
    </row>
    <row r="24" spans="2:12" ht="22.5">
      <c r="B24" s="554"/>
      <c r="C24" s="5">
        <v>4</v>
      </c>
      <c r="D24" s="27" t="s">
        <v>1209</v>
      </c>
      <c r="E24" s="6" t="s">
        <v>1206</v>
      </c>
      <c r="F24" s="32" t="s">
        <v>1207</v>
      </c>
      <c r="G24" s="492"/>
      <c r="H24" s="1" t="s">
        <v>3328</v>
      </c>
      <c r="I24" s="1">
        <v>1000</v>
      </c>
      <c r="J24" s="1">
        <v>600</v>
      </c>
      <c r="K24" s="10"/>
      <c r="L24" s="11" t="s">
        <v>3329</v>
      </c>
    </row>
    <row r="25" spans="2:12">
      <c r="B25" s="554" t="s">
        <v>893</v>
      </c>
      <c r="C25" s="5">
        <v>3</v>
      </c>
      <c r="D25" s="27" t="s">
        <v>1211</v>
      </c>
      <c r="E25" s="6" t="s">
        <v>1212</v>
      </c>
      <c r="F25" s="32" t="s">
        <v>1213</v>
      </c>
      <c r="G25" s="491" t="s">
        <v>18</v>
      </c>
      <c r="H25" s="1" t="s">
        <v>3330</v>
      </c>
      <c r="I25" s="1">
        <v>850</v>
      </c>
      <c r="J25" s="1">
        <v>300</v>
      </c>
      <c r="K25" s="10"/>
      <c r="L25" s="11" t="s">
        <v>3331</v>
      </c>
    </row>
    <row r="26" spans="2:12">
      <c r="B26" s="554"/>
      <c r="C26" s="5">
        <v>4</v>
      </c>
      <c r="D26" s="27" t="s">
        <v>1215</v>
      </c>
      <c r="E26" s="6" t="s">
        <v>1212</v>
      </c>
      <c r="F26" s="32" t="s">
        <v>1213</v>
      </c>
      <c r="G26" s="492"/>
      <c r="H26" s="1" t="s">
        <v>3332</v>
      </c>
      <c r="I26" s="1">
        <v>800</v>
      </c>
      <c r="J26" s="1">
        <v>500</v>
      </c>
      <c r="K26" s="10"/>
      <c r="L26" s="11" t="s">
        <v>3333</v>
      </c>
    </row>
    <row r="27" spans="2:12">
      <c r="B27" s="554" t="s">
        <v>1217</v>
      </c>
      <c r="C27" s="5">
        <v>5</v>
      </c>
      <c r="D27" s="5" t="s">
        <v>1218</v>
      </c>
      <c r="E27" s="6" t="s">
        <v>1219</v>
      </c>
      <c r="F27" s="32" t="s">
        <v>1220</v>
      </c>
      <c r="G27" s="491" t="s">
        <v>18</v>
      </c>
      <c r="H27" s="1" t="s">
        <v>3334</v>
      </c>
      <c r="I27" s="1">
        <v>100</v>
      </c>
      <c r="J27" s="1">
        <v>100</v>
      </c>
      <c r="K27" s="10"/>
      <c r="L27" s="11" t="s">
        <v>3335</v>
      </c>
    </row>
    <row r="28" spans="2:12">
      <c r="B28" s="554"/>
      <c r="C28" s="5">
        <v>3</v>
      </c>
      <c r="D28" s="27" t="s">
        <v>1222</v>
      </c>
      <c r="E28" s="6" t="s">
        <v>1219</v>
      </c>
      <c r="F28" s="32" t="s">
        <v>1220</v>
      </c>
      <c r="G28" s="492"/>
      <c r="H28" s="1" t="s">
        <v>3336</v>
      </c>
      <c r="I28" s="1">
        <v>100</v>
      </c>
      <c r="J28" s="1">
        <v>100</v>
      </c>
      <c r="K28" s="10"/>
      <c r="L28" s="11" t="s">
        <v>3337</v>
      </c>
    </row>
  </sheetData>
  <mergeCells count="17">
    <mergeCell ref="B1:L1"/>
    <mergeCell ref="B3:B6"/>
    <mergeCell ref="B7:B11"/>
    <mergeCell ref="B12:B14"/>
    <mergeCell ref="B16:B19"/>
    <mergeCell ref="B21:B22"/>
    <mergeCell ref="B23:B24"/>
    <mergeCell ref="B25:B26"/>
    <mergeCell ref="B27:B28"/>
    <mergeCell ref="G3:G6"/>
    <mergeCell ref="G7:G11"/>
    <mergeCell ref="G12:G14"/>
    <mergeCell ref="G16:G19"/>
    <mergeCell ref="G21:G22"/>
    <mergeCell ref="G23:G24"/>
    <mergeCell ref="G25:G26"/>
    <mergeCell ref="G27:G28"/>
  </mergeCells>
  <phoneticPr fontId="39" type="noConversion"/>
  <pageMargins left="0.25" right="0.25" top="0.75" bottom="0.75" header="0.3" footer="0.3"/>
  <pageSetup paperSize="9" orientation="landscape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F13" sqref="F13"/>
    </sheetView>
  </sheetViews>
  <sheetFormatPr defaultColWidth="9" defaultRowHeight="13.5"/>
  <cols>
    <col min="2" max="2" width="12.125" style="1" customWidth="1"/>
    <col min="3" max="3" width="5.125" style="1" customWidth="1"/>
    <col min="4" max="4" width="38.5" style="2" customWidth="1"/>
    <col min="5" max="5" width="8.12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5" style="1" customWidth="1"/>
    <col min="10" max="10" width="7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3338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55" t="s">
        <v>1225</v>
      </c>
      <c r="C3" s="5">
        <v>4</v>
      </c>
      <c r="D3" s="5" t="s">
        <v>1226</v>
      </c>
      <c r="E3" s="6" t="s">
        <v>1227</v>
      </c>
      <c r="F3" s="7">
        <v>18811730677</v>
      </c>
      <c r="G3" s="507"/>
      <c r="H3" s="1" t="s">
        <v>3339</v>
      </c>
      <c r="I3" s="1">
        <v>400</v>
      </c>
      <c r="J3" s="1">
        <v>400</v>
      </c>
      <c r="K3" s="10"/>
      <c r="L3" s="11" t="s">
        <v>3340</v>
      </c>
    </row>
    <row r="4" spans="2:12">
      <c r="B4" s="556"/>
      <c r="C4" s="5">
        <v>2</v>
      </c>
      <c r="D4" s="5" t="s">
        <v>322</v>
      </c>
      <c r="E4" s="6" t="s">
        <v>1230</v>
      </c>
      <c r="F4" s="7">
        <v>18500246545</v>
      </c>
      <c r="G4" s="507"/>
      <c r="H4" s="1" t="s">
        <v>3341</v>
      </c>
      <c r="I4" s="1">
        <v>400</v>
      </c>
      <c r="J4" s="1">
        <v>300</v>
      </c>
      <c r="K4" s="10"/>
      <c r="L4" s="11" t="s">
        <v>691</v>
      </c>
    </row>
    <row r="5" spans="2:12">
      <c r="B5" s="556"/>
      <c r="C5" s="5">
        <v>3</v>
      </c>
      <c r="D5" s="5" t="s">
        <v>1233</v>
      </c>
      <c r="E5" s="6" t="s">
        <v>1230</v>
      </c>
      <c r="F5" s="7">
        <v>18500246545</v>
      </c>
      <c r="G5" s="507"/>
      <c r="H5" s="1" t="s">
        <v>3342</v>
      </c>
      <c r="I5" s="1">
        <v>600</v>
      </c>
      <c r="J5" s="1">
        <v>300</v>
      </c>
      <c r="K5" s="10"/>
      <c r="L5" s="11" t="s">
        <v>3343</v>
      </c>
    </row>
    <row r="6" spans="2:12">
      <c r="B6" s="557"/>
      <c r="C6" s="5">
        <v>4</v>
      </c>
      <c r="D6" s="5" t="s">
        <v>108</v>
      </c>
      <c r="E6" s="6" t="s">
        <v>1235</v>
      </c>
      <c r="F6" s="7">
        <v>15201129827</v>
      </c>
      <c r="G6" s="507"/>
      <c r="H6" s="1" t="s">
        <v>3344</v>
      </c>
      <c r="I6" s="1">
        <v>500</v>
      </c>
      <c r="J6" s="1">
        <v>400</v>
      </c>
      <c r="K6" s="10"/>
      <c r="L6" s="11" t="s">
        <v>3345</v>
      </c>
    </row>
    <row r="7" spans="2:12">
      <c r="B7" s="555" t="s">
        <v>1237</v>
      </c>
      <c r="C7" s="5">
        <v>1</v>
      </c>
      <c r="D7" s="5" t="s">
        <v>1238</v>
      </c>
      <c r="E7" s="6" t="s">
        <v>1239</v>
      </c>
      <c r="F7" s="7">
        <v>13810828439</v>
      </c>
      <c r="G7" s="507"/>
      <c r="H7" s="1" t="s">
        <v>3346</v>
      </c>
      <c r="I7" s="1">
        <v>600</v>
      </c>
      <c r="J7" s="1">
        <v>300</v>
      </c>
      <c r="K7" s="10"/>
      <c r="L7" s="11" t="s">
        <v>3347</v>
      </c>
    </row>
    <row r="8" spans="2:12">
      <c r="B8" s="556"/>
      <c r="C8" s="5">
        <v>2</v>
      </c>
      <c r="D8" s="5" t="s">
        <v>1241</v>
      </c>
      <c r="E8" s="6" t="s">
        <v>1242</v>
      </c>
      <c r="F8" s="7">
        <v>18600545759</v>
      </c>
      <c r="G8" s="507"/>
      <c r="H8" s="1" t="s">
        <v>3348</v>
      </c>
      <c r="I8" s="1">
        <v>480</v>
      </c>
      <c r="J8" s="1">
        <v>300</v>
      </c>
      <c r="K8" s="10"/>
      <c r="L8" s="11" t="s">
        <v>988</v>
      </c>
    </row>
    <row r="9" spans="2:12">
      <c r="B9" s="556"/>
      <c r="C9" s="5">
        <v>5</v>
      </c>
      <c r="D9" s="5" t="s">
        <v>1244</v>
      </c>
      <c r="E9" s="6" t="s">
        <v>1242</v>
      </c>
      <c r="F9" s="7">
        <v>18600545759</v>
      </c>
      <c r="G9" s="507"/>
      <c r="H9" s="1" t="s">
        <v>3349</v>
      </c>
      <c r="I9" s="1">
        <v>470</v>
      </c>
      <c r="J9" s="1">
        <v>300</v>
      </c>
      <c r="K9" s="10"/>
      <c r="L9" s="11" t="s">
        <v>3350</v>
      </c>
    </row>
    <row r="10" spans="2:12">
      <c r="B10" s="557"/>
      <c r="C10" s="5">
        <v>4</v>
      </c>
      <c r="D10" s="5" t="s">
        <v>1247</v>
      </c>
      <c r="E10" s="6" t="s">
        <v>1248</v>
      </c>
      <c r="F10" s="7">
        <v>18811730891</v>
      </c>
      <c r="G10" s="507"/>
      <c r="H10" s="1" t="s">
        <v>3351</v>
      </c>
      <c r="I10" s="1">
        <v>410</v>
      </c>
      <c r="J10" s="1">
        <v>400</v>
      </c>
      <c r="K10" s="10"/>
      <c r="L10" s="11" t="s">
        <v>967</v>
      </c>
    </row>
  </sheetData>
  <mergeCells count="5">
    <mergeCell ref="B1:L1"/>
    <mergeCell ref="B3:B6"/>
    <mergeCell ref="B7:B10"/>
    <mergeCell ref="G3:G6"/>
    <mergeCell ref="G7:G10"/>
  </mergeCells>
  <phoneticPr fontId="39" type="noConversion"/>
  <pageMargins left="0.25" right="0.25" top="0.75" bottom="0.75" header="0.3" footer="0.3"/>
  <pageSetup paperSize="9" orientation="landscape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F13" sqref="F13"/>
    </sheetView>
  </sheetViews>
  <sheetFormatPr defaultColWidth="9" defaultRowHeight="13.5"/>
  <cols>
    <col min="2" max="2" width="11.125" style="1" customWidth="1"/>
    <col min="3" max="3" width="5.125" style="1" customWidth="1"/>
    <col min="4" max="4" width="39.6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10.125" style="1" customWidth="1"/>
    <col min="9" max="9" width="6.125" style="1" customWidth="1"/>
    <col min="10" max="10" width="7.87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3352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55" t="s">
        <v>1251</v>
      </c>
      <c r="C3" s="8">
        <v>2</v>
      </c>
      <c r="D3" s="27" t="s">
        <v>1252</v>
      </c>
      <c r="E3" s="6" t="s">
        <v>1253</v>
      </c>
      <c r="F3" s="32">
        <v>15600692298</v>
      </c>
      <c r="G3" s="492"/>
      <c r="H3" s="1" t="s">
        <v>3353</v>
      </c>
      <c r="I3" s="1">
        <v>738</v>
      </c>
      <c r="J3" s="1">
        <v>300</v>
      </c>
      <c r="K3" s="10"/>
      <c r="L3" s="78" t="s">
        <v>921</v>
      </c>
    </row>
    <row r="4" spans="2:12">
      <c r="B4" s="556"/>
      <c r="C4" s="8">
        <v>5</v>
      </c>
      <c r="D4" s="27" t="s">
        <v>1255</v>
      </c>
      <c r="E4" s="6" t="s">
        <v>1256</v>
      </c>
      <c r="F4" s="32">
        <v>18811721328</v>
      </c>
      <c r="G4" s="492"/>
      <c r="H4" s="1" t="s">
        <v>3354</v>
      </c>
      <c r="I4" s="1">
        <v>520</v>
      </c>
      <c r="J4" s="1">
        <v>300</v>
      </c>
      <c r="K4" s="10"/>
      <c r="L4" s="11" t="s">
        <v>3355</v>
      </c>
    </row>
    <row r="5" spans="2:12" ht="22.5">
      <c r="B5" s="557"/>
      <c r="C5" s="8">
        <v>3</v>
      </c>
      <c r="D5" s="27" t="s">
        <v>1259</v>
      </c>
      <c r="E5" s="6" t="s">
        <v>1260</v>
      </c>
      <c r="F5" s="32">
        <v>18401618049</v>
      </c>
      <c r="G5" s="492"/>
      <c r="H5" s="1" t="s">
        <v>3356</v>
      </c>
      <c r="I5" s="1">
        <v>870</v>
      </c>
      <c r="J5" s="1">
        <v>300</v>
      </c>
      <c r="K5" s="10"/>
      <c r="L5" s="78" t="s">
        <v>921</v>
      </c>
    </row>
    <row r="6" spans="2:12">
      <c r="B6" s="555" t="s">
        <v>1262</v>
      </c>
      <c r="C6" s="5">
        <v>1</v>
      </c>
      <c r="D6" s="5" t="s">
        <v>1263</v>
      </c>
      <c r="E6" s="6" t="s">
        <v>1264</v>
      </c>
      <c r="F6" s="32" t="s">
        <v>1265</v>
      </c>
      <c r="G6" s="492"/>
      <c r="H6" s="1" t="s">
        <v>3357</v>
      </c>
      <c r="I6" s="1">
        <v>360</v>
      </c>
      <c r="J6" s="1">
        <v>400</v>
      </c>
      <c r="K6" s="10"/>
      <c r="L6" s="11" t="s">
        <v>3347</v>
      </c>
    </row>
    <row r="7" spans="2:12">
      <c r="B7" s="556"/>
      <c r="C7" s="8">
        <v>2</v>
      </c>
      <c r="D7" s="27" t="s">
        <v>322</v>
      </c>
      <c r="E7" s="6" t="s">
        <v>1267</v>
      </c>
      <c r="F7" s="32">
        <v>18401602684</v>
      </c>
      <c r="G7" s="492"/>
      <c r="H7" s="1" t="s">
        <v>3358</v>
      </c>
      <c r="I7" s="1">
        <v>600</v>
      </c>
      <c r="J7" s="1">
        <v>400</v>
      </c>
      <c r="K7" s="10"/>
      <c r="L7" s="11" t="s">
        <v>647</v>
      </c>
    </row>
    <row r="8" spans="2:12" ht="22.5">
      <c r="B8" s="557"/>
      <c r="C8" s="8">
        <v>3</v>
      </c>
      <c r="D8" s="27" t="s">
        <v>1270</v>
      </c>
      <c r="E8" s="6" t="s">
        <v>1271</v>
      </c>
      <c r="F8" s="32">
        <v>17801099636</v>
      </c>
      <c r="G8" s="492"/>
      <c r="H8" s="1" t="s">
        <v>3359</v>
      </c>
      <c r="I8" s="1">
        <v>165</v>
      </c>
      <c r="J8" s="1">
        <v>300</v>
      </c>
      <c r="K8" s="10"/>
      <c r="L8" s="11" t="s">
        <v>3360</v>
      </c>
    </row>
    <row r="9" spans="2:12">
      <c r="B9" s="555" t="s">
        <v>1273</v>
      </c>
      <c r="C9" s="8">
        <v>3</v>
      </c>
      <c r="D9" s="27" t="s">
        <v>1274</v>
      </c>
      <c r="E9" s="6" t="s">
        <v>1275</v>
      </c>
      <c r="F9" s="32">
        <v>15210554379</v>
      </c>
      <c r="G9" s="492"/>
      <c r="H9" s="1" t="s">
        <v>3361</v>
      </c>
      <c r="I9" s="1">
        <v>1620</v>
      </c>
      <c r="J9" s="1">
        <v>1000</v>
      </c>
      <c r="K9" s="10"/>
      <c r="L9" s="11" t="s">
        <v>3362</v>
      </c>
    </row>
    <row r="10" spans="2:12">
      <c r="B10" s="556"/>
      <c r="C10" s="8">
        <v>5</v>
      </c>
      <c r="D10" s="27" t="s">
        <v>1278</v>
      </c>
      <c r="E10" s="6" t="s">
        <v>1275</v>
      </c>
      <c r="F10" s="32">
        <v>15210554379</v>
      </c>
      <c r="G10" s="492"/>
      <c r="H10" s="1" t="s">
        <v>3178</v>
      </c>
      <c r="I10" s="1">
        <v>1130</v>
      </c>
      <c r="J10" s="76" t="s">
        <v>1279</v>
      </c>
      <c r="K10" s="10"/>
      <c r="L10" s="11" t="s">
        <v>1123</v>
      </c>
    </row>
    <row r="11" spans="2:12">
      <c r="B11" s="556"/>
      <c r="C11" s="8">
        <v>2</v>
      </c>
      <c r="D11" s="27" t="s">
        <v>1280</v>
      </c>
      <c r="E11" s="6" t="s">
        <v>1275</v>
      </c>
      <c r="F11" s="32">
        <v>15210554379</v>
      </c>
      <c r="G11" s="492"/>
      <c r="H11" s="1" t="s">
        <v>3363</v>
      </c>
      <c r="I11" s="1">
        <v>540</v>
      </c>
      <c r="J11" s="1">
        <v>300</v>
      </c>
      <c r="K11" s="10"/>
      <c r="L11" s="11" t="s">
        <v>3364</v>
      </c>
    </row>
    <row r="12" spans="2:12">
      <c r="B12" s="556"/>
      <c r="C12" s="8">
        <v>3</v>
      </c>
      <c r="D12" s="27" t="s">
        <v>1283</v>
      </c>
      <c r="E12" s="6" t="s">
        <v>1275</v>
      </c>
      <c r="F12" s="32">
        <v>15210554379</v>
      </c>
      <c r="G12" s="492"/>
      <c r="H12" s="1" t="s">
        <v>3365</v>
      </c>
      <c r="I12" s="1">
        <v>1240</v>
      </c>
      <c r="J12" s="1">
        <v>400</v>
      </c>
      <c r="K12" s="10"/>
      <c r="L12" s="11" t="s">
        <v>3366</v>
      </c>
    </row>
    <row r="13" spans="2:12">
      <c r="B13" s="557"/>
      <c r="C13" s="8">
        <v>3</v>
      </c>
      <c r="D13" s="27" t="s">
        <v>1286</v>
      </c>
      <c r="E13" s="6" t="s">
        <v>1275</v>
      </c>
      <c r="F13" s="32">
        <v>15210554379</v>
      </c>
      <c r="G13" s="492"/>
      <c r="H13" s="1" t="s">
        <v>3367</v>
      </c>
      <c r="I13" s="1">
        <v>500</v>
      </c>
      <c r="J13" s="1">
        <v>300</v>
      </c>
      <c r="K13" s="10"/>
      <c r="L13" s="11" t="s">
        <v>3368</v>
      </c>
    </row>
    <row r="14" spans="2:12">
      <c r="B14" s="555" t="s">
        <v>1288</v>
      </c>
      <c r="C14" s="8">
        <v>1</v>
      </c>
      <c r="D14" s="27" t="s">
        <v>1289</v>
      </c>
      <c r="E14" s="6" t="s">
        <v>1290</v>
      </c>
      <c r="F14" s="32">
        <v>18813143240</v>
      </c>
      <c r="G14" s="492"/>
      <c r="H14" s="1" t="s">
        <v>3178</v>
      </c>
      <c r="I14" s="1">
        <v>990</v>
      </c>
      <c r="J14" s="76" t="s">
        <v>1291</v>
      </c>
      <c r="K14" s="10"/>
      <c r="L14" s="11" t="s">
        <v>95</v>
      </c>
    </row>
    <row r="15" spans="2:12">
      <c r="B15" s="556"/>
      <c r="C15" s="8">
        <v>3</v>
      </c>
      <c r="D15" s="27" t="s">
        <v>1292</v>
      </c>
      <c r="E15" s="6" t="s">
        <v>1290</v>
      </c>
      <c r="F15" s="32">
        <v>18813143240</v>
      </c>
      <c r="G15" s="492"/>
      <c r="H15" s="1" t="s">
        <v>3369</v>
      </c>
      <c r="I15" s="1">
        <v>468</v>
      </c>
      <c r="J15" s="1">
        <v>200</v>
      </c>
      <c r="K15" s="10"/>
      <c r="L15" s="11" t="s">
        <v>691</v>
      </c>
    </row>
    <row r="16" spans="2:12">
      <c r="B16" s="557"/>
      <c r="C16" s="8">
        <v>2</v>
      </c>
      <c r="D16" s="27" t="s">
        <v>1294</v>
      </c>
      <c r="E16" s="6" t="s">
        <v>1290</v>
      </c>
      <c r="F16" s="32">
        <v>18813143240</v>
      </c>
      <c r="G16" s="492"/>
      <c r="H16" s="1" t="s">
        <v>3370</v>
      </c>
      <c r="I16" s="1">
        <v>828</v>
      </c>
      <c r="J16" s="1">
        <v>400</v>
      </c>
      <c r="K16" s="10"/>
      <c r="L16" s="11" t="s">
        <v>3371</v>
      </c>
    </row>
    <row r="17" spans="2:12" ht="22.5">
      <c r="B17" s="555" t="s">
        <v>1296</v>
      </c>
      <c r="C17" s="8">
        <v>1</v>
      </c>
      <c r="D17" s="27" t="s">
        <v>1297</v>
      </c>
      <c r="E17" s="6" t="s">
        <v>1298</v>
      </c>
      <c r="F17" s="32">
        <v>18813167615</v>
      </c>
      <c r="G17" s="492"/>
      <c r="H17" s="1" t="s">
        <v>3372</v>
      </c>
      <c r="I17" s="1">
        <v>800</v>
      </c>
      <c r="J17" s="1">
        <v>300</v>
      </c>
      <c r="K17" s="10"/>
      <c r="L17" s="11" t="s">
        <v>3373</v>
      </c>
    </row>
    <row r="18" spans="2:12" ht="22.5">
      <c r="B18" s="556"/>
      <c r="C18" s="8">
        <v>2</v>
      </c>
      <c r="D18" s="27" t="s">
        <v>1300</v>
      </c>
      <c r="E18" s="6" t="s">
        <v>1298</v>
      </c>
      <c r="F18" s="32">
        <v>18813167615</v>
      </c>
      <c r="G18" s="492"/>
      <c r="H18" s="1" t="s">
        <v>3374</v>
      </c>
      <c r="I18" s="1">
        <v>580</v>
      </c>
      <c r="J18" s="1">
        <v>300</v>
      </c>
      <c r="K18" s="10"/>
      <c r="L18" s="78" t="s">
        <v>921</v>
      </c>
    </row>
    <row r="19" spans="2:12" ht="22.5">
      <c r="B19" s="557"/>
      <c r="C19" s="8">
        <v>3</v>
      </c>
      <c r="D19" s="27" t="s">
        <v>1302</v>
      </c>
      <c r="E19" s="6" t="s">
        <v>1298</v>
      </c>
      <c r="F19" s="32">
        <v>18813167615</v>
      </c>
      <c r="G19" s="492"/>
      <c r="H19" s="1" t="s">
        <v>3375</v>
      </c>
      <c r="I19" s="1">
        <v>600</v>
      </c>
      <c r="J19" s="1">
        <v>300</v>
      </c>
      <c r="K19" s="10"/>
      <c r="L19" s="11" t="s">
        <v>3360</v>
      </c>
    </row>
    <row r="20" spans="2:12">
      <c r="B20" s="555" t="s">
        <v>1304</v>
      </c>
      <c r="C20" s="8">
        <v>2</v>
      </c>
      <c r="D20" s="27" t="s">
        <v>322</v>
      </c>
      <c r="E20" s="6" t="s">
        <v>1305</v>
      </c>
      <c r="F20" s="32">
        <v>13810832513</v>
      </c>
      <c r="G20" s="492"/>
      <c r="H20" s="1" t="s">
        <v>3376</v>
      </c>
      <c r="I20" s="1">
        <v>200</v>
      </c>
      <c r="J20" s="1">
        <v>200</v>
      </c>
      <c r="K20" s="10"/>
      <c r="L20" s="11" t="s">
        <v>3377</v>
      </c>
    </row>
    <row r="21" spans="2:12">
      <c r="B21" s="556"/>
      <c r="C21" s="5">
        <v>3</v>
      </c>
      <c r="D21" s="27" t="s">
        <v>296</v>
      </c>
      <c r="E21" s="6" t="s">
        <v>1305</v>
      </c>
      <c r="F21" s="32">
        <v>13810832513</v>
      </c>
      <c r="G21" s="492"/>
      <c r="H21" s="1" t="s">
        <v>3378</v>
      </c>
      <c r="I21" s="1">
        <v>200</v>
      </c>
      <c r="J21" s="1">
        <v>200</v>
      </c>
      <c r="K21" s="10"/>
      <c r="L21" s="11" t="s">
        <v>3347</v>
      </c>
    </row>
    <row r="22" spans="2:12">
      <c r="B22" s="557"/>
      <c r="C22" s="5">
        <v>5</v>
      </c>
      <c r="D22" s="27" t="s">
        <v>1255</v>
      </c>
      <c r="E22" s="6" t="s">
        <v>1305</v>
      </c>
      <c r="F22" s="32">
        <v>13810832513</v>
      </c>
      <c r="G22" s="492"/>
      <c r="H22" s="1" t="s">
        <v>3379</v>
      </c>
      <c r="I22" s="1">
        <v>200</v>
      </c>
      <c r="J22" s="1">
        <v>200</v>
      </c>
      <c r="K22" s="10"/>
      <c r="L22" s="11" t="s">
        <v>3380</v>
      </c>
    </row>
  </sheetData>
  <mergeCells count="13">
    <mergeCell ref="B1:L1"/>
    <mergeCell ref="B3:B5"/>
    <mergeCell ref="B6:B8"/>
    <mergeCell ref="B9:B13"/>
    <mergeCell ref="B14:B16"/>
    <mergeCell ref="B17:B19"/>
    <mergeCell ref="B20:B22"/>
    <mergeCell ref="G3:G5"/>
    <mergeCell ref="G6:G8"/>
    <mergeCell ref="G9:G13"/>
    <mergeCell ref="G14:G16"/>
    <mergeCell ref="G17:G19"/>
    <mergeCell ref="G20:G22"/>
  </mergeCells>
  <phoneticPr fontId="39" type="noConversion"/>
  <pageMargins left="0.25" right="0.25" top="0.75" bottom="0.75" header="0.3" footer="0.3"/>
  <pageSetup paperSize="9" orientation="landscape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F13" sqref="F13"/>
    </sheetView>
  </sheetViews>
  <sheetFormatPr defaultColWidth="9" defaultRowHeight="13.5"/>
  <cols>
    <col min="2" max="2" width="12.125" style="1" customWidth="1"/>
    <col min="3" max="3" width="5.125" style="1" customWidth="1"/>
    <col min="4" max="4" width="36.125" style="2" customWidth="1"/>
    <col min="5" max="5" width="8.125" style="1" customWidth="1"/>
    <col min="6" max="6" width="11.625" style="1" hidden="1" customWidth="1"/>
    <col min="7" max="7" width="4.625" style="1" hidden="1" customWidth="1"/>
    <col min="8" max="8" width="9" style="1" customWidth="1"/>
    <col min="9" max="9" width="6.62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3381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37" t="s">
        <v>1311</v>
      </c>
      <c r="C3" s="5">
        <v>1</v>
      </c>
      <c r="D3" s="5" t="s">
        <v>1312</v>
      </c>
      <c r="E3" s="6" t="s">
        <v>1313</v>
      </c>
      <c r="F3" s="63" t="s">
        <v>1314</v>
      </c>
      <c r="G3" s="504"/>
      <c r="H3" s="1" t="s">
        <v>3382</v>
      </c>
      <c r="I3" s="1">
        <v>510</v>
      </c>
      <c r="J3" s="1">
        <v>200</v>
      </c>
      <c r="K3" s="10"/>
      <c r="L3" s="11" t="s">
        <v>3383</v>
      </c>
    </row>
    <row r="4" spans="2:12">
      <c r="B4" s="538"/>
      <c r="C4" s="65">
        <v>2</v>
      </c>
      <c r="D4" s="27" t="s">
        <v>1316</v>
      </c>
      <c r="E4" s="6" t="s">
        <v>1313</v>
      </c>
      <c r="F4" s="63" t="s">
        <v>1314</v>
      </c>
      <c r="G4" s="504"/>
      <c r="H4" s="1" t="s">
        <v>3384</v>
      </c>
      <c r="I4" s="1">
        <v>508</v>
      </c>
      <c r="J4" s="1">
        <v>300</v>
      </c>
      <c r="K4" s="10"/>
      <c r="L4" s="11" t="s">
        <v>3385</v>
      </c>
    </row>
    <row r="5" spans="2:12">
      <c r="B5" s="538"/>
      <c r="C5" s="5">
        <v>3</v>
      </c>
      <c r="D5" s="27" t="s">
        <v>1318</v>
      </c>
      <c r="E5" s="6" t="s">
        <v>1313</v>
      </c>
      <c r="F5" s="63" t="s">
        <v>1314</v>
      </c>
      <c r="G5" s="504"/>
      <c r="H5" s="1" t="s">
        <v>3386</v>
      </c>
      <c r="I5" s="1">
        <v>1142</v>
      </c>
      <c r="J5" s="1">
        <v>300</v>
      </c>
      <c r="K5" s="10"/>
      <c r="L5" s="11" t="s">
        <v>3387</v>
      </c>
    </row>
    <row r="6" spans="2:12">
      <c r="B6" s="538"/>
      <c r="C6" s="5">
        <v>4</v>
      </c>
      <c r="D6" s="27" t="s">
        <v>1320</v>
      </c>
      <c r="E6" s="6" t="s">
        <v>1313</v>
      </c>
      <c r="F6" s="63" t="s">
        <v>1314</v>
      </c>
      <c r="G6" s="504"/>
      <c r="H6" s="1" t="s">
        <v>3388</v>
      </c>
      <c r="I6" s="1">
        <v>972</v>
      </c>
      <c r="J6" s="1">
        <v>600</v>
      </c>
      <c r="K6" s="10"/>
      <c r="L6" s="11" t="s">
        <v>3389</v>
      </c>
    </row>
    <row r="7" spans="2:12">
      <c r="B7" s="538"/>
      <c r="C7" s="5">
        <v>5</v>
      </c>
      <c r="D7" s="27" t="s">
        <v>1322</v>
      </c>
      <c r="E7" s="6" t="s">
        <v>1313</v>
      </c>
      <c r="F7" s="63" t="s">
        <v>1314</v>
      </c>
      <c r="G7" s="504"/>
      <c r="H7" s="1" t="s">
        <v>3178</v>
      </c>
      <c r="I7" s="1">
        <v>600</v>
      </c>
      <c r="J7" s="76" t="s">
        <v>1323</v>
      </c>
      <c r="K7" s="10"/>
      <c r="L7" s="11" t="s">
        <v>3390</v>
      </c>
    </row>
    <row r="8" spans="2:12">
      <c r="B8" s="539"/>
      <c r="C8" s="62" t="s">
        <v>174</v>
      </c>
      <c r="D8" s="27" t="s">
        <v>1324</v>
      </c>
      <c r="E8" s="6" t="s">
        <v>1313</v>
      </c>
      <c r="F8" s="63" t="s">
        <v>1314</v>
      </c>
      <c r="G8" s="504"/>
      <c r="H8" s="1" t="s">
        <v>3178</v>
      </c>
      <c r="I8" s="1">
        <v>640</v>
      </c>
      <c r="J8" s="76" t="s">
        <v>1325</v>
      </c>
      <c r="K8" s="10"/>
      <c r="L8" s="11" t="s">
        <v>3391</v>
      </c>
    </row>
    <row r="9" spans="2:12">
      <c r="B9" s="549" t="s">
        <v>1326</v>
      </c>
      <c r="C9" s="27">
        <v>1</v>
      </c>
      <c r="D9" s="27" t="s">
        <v>1327</v>
      </c>
      <c r="E9" s="6" t="s">
        <v>1328</v>
      </c>
      <c r="F9" s="66" t="s">
        <v>1329</v>
      </c>
      <c r="G9" s="505"/>
      <c r="H9" s="1" t="s">
        <v>3392</v>
      </c>
      <c r="I9" s="1">
        <v>430</v>
      </c>
      <c r="J9" s="1">
        <v>400</v>
      </c>
      <c r="K9" s="10"/>
      <c r="L9" s="11" t="s">
        <v>3393</v>
      </c>
    </row>
    <row r="10" spans="2:12">
      <c r="B10" s="550"/>
      <c r="C10" s="62">
        <v>4</v>
      </c>
      <c r="D10" s="27" t="s">
        <v>1331</v>
      </c>
      <c r="E10" s="6" t="s">
        <v>1328</v>
      </c>
      <c r="F10" s="68" t="s">
        <v>1329</v>
      </c>
      <c r="G10" s="505"/>
      <c r="H10" s="1" t="s">
        <v>3394</v>
      </c>
      <c r="I10" s="1">
        <v>1600</v>
      </c>
      <c r="J10" s="1">
        <v>800</v>
      </c>
      <c r="K10" s="10"/>
      <c r="L10" s="11" t="s">
        <v>3395</v>
      </c>
    </row>
    <row r="11" spans="2:12">
      <c r="B11" s="551"/>
      <c r="C11" s="62">
        <v>5</v>
      </c>
      <c r="D11" s="69" t="s">
        <v>1334</v>
      </c>
      <c r="E11" s="6" t="s">
        <v>1328</v>
      </c>
      <c r="F11" s="66" t="s">
        <v>1329</v>
      </c>
      <c r="G11" s="505"/>
      <c r="H11" s="1" t="s">
        <v>3396</v>
      </c>
      <c r="I11" s="1">
        <v>300</v>
      </c>
      <c r="J11" s="1">
        <v>300</v>
      </c>
      <c r="K11" s="10"/>
      <c r="L11" s="11" t="s">
        <v>3397</v>
      </c>
    </row>
    <row r="12" spans="2:12">
      <c r="B12" s="549" t="s">
        <v>1336</v>
      </c>
      <c r="C12" s="70">
        <v>1</v>
      </c>
      <c r="D12" s="71" t="s">
        <v>1337</v>
      </c>
      <c r="E12" s="6" t="s">
        <v>1338</v>
      </c>
      <c r="F12" s="72">
        <v>18811766277</v>
      </c>
      <c r="G12" s="506"/>
      <c r="H12" s="1" t="s">
        <v>3398</v>
      </c>
      <c r="I12" s="1">
        <v>800</v>
      </c>
      <c r="J12" s="1">
        <v>500</v>
      </c>
      <c r="K12" s="10"/>
      <c r="L12" s="11" t="s">
        <v>3399</v>
      </c>
    </row>
    <row r="13" spans="2:12">
      <c r="B13" s="550"/>
      <c r="C13" s="70">
        <v>2</v>
      </c>
      <c r="D13" s="71" t="s">
        <v>1340</v>
      </c>
      <c r="E13" s="6" t="s">
        <v>1338</v>
      </c>
      <c r="F13" s="72">
        <v>18811766277</v>
      </c>
      <c r="G13" s="506"/>
      <c r="H13" s="1" t="s">
        <v>3400</v>
      </c>
      <c r="I13" s="1">
        <v>400</v>
      </c>
      <c r="J13" s="1">
        <v>400</v>
      </c>
      <c r="K13" s="10"/>
      <c r="L13" s="11" t="s">
        <v>3401</v>
      </c>
    </row>
    <row r="14" spans="2:12">
      <c r="B14" s="552"/>
      <c r="C14" s="73">
        <v>3</v>
      </c>
      <c r="D14" s="74" t="s">
        <v>1342</v>
      </c>
      <c r="E14" s="6" t="s">
        <v>1338</v>
      </c>
      <c r="F14" s="75">
        <v>18811766277</v>
      </c>
      <c r="G14" s="506"/>
      <c r="H14" s="1" t="s">
        <v>3402</v>
      </c>
      <c r="I14" s="1">
        <v>200</v>
      </c>
      <c r="J14" s="1">
        <v>200</v>
      </c>
      <c r="K14" s="10"/>
      <c r="L14" s="11" t="s">
        <v>3403</v>
      </c>
    </row>
  </sheetData>
  <mergeCells count="7">
    <mergeCell ref="B1:L1"/>
    <mergeCell ref="B3:B8"/>
    <mergeCell ref="B9:B11"/>
    <mergeCell ref="B12:B14"/>
    <mergeCell ref="G3:G8"/>
    <mergeCell ref="G9:G11"/>
    <mergeCell ref="G12:G14"/>
  </mergeCells>
  <phoneticPr fontId="39" type="noConversion"/>
  <pageMargins left="0.25" right="0.25" top="0.75" bottom="0.75" header="0.3" footer="0.3"/>
  <pageSetup paperSize="9" orientation="landscape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F13" sqref="F13"/>
    </sheetView>
  </sheetViews>
  <sheetFormatPr defaultColWidth="9" defaultRowHeight="13.5"/>
  <cols>
    <col min="2" max="2" width="12" style="1" customWidth="1"/>
    <col min="3" max="3" width="5.125" style="1" customWidth="1"/>
    <col min="4" max="4" width="39.125" style="2" customWidth="1"/>
    <col min="5" max="5" width="7.5" style="1" customWidth="1"/>
    <col min="6" max="6" width="11.625" style="1" hidden="1" customWidth="1"/>
    <col min="7" max="7" width="4.625" style="1" hidden="1" customWidth="1"/>
    <col min="8" max="8" width="8.875" style="1" customWidth="1"/>
    <col min="9" max="9" width="6.5" style="1" customWidth="1"/>
    <col min="10" max="10" width="7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3404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 ht="22.5">
      <c r="B3" s="553" t="s">
        <v>1345</v>
      </c>
      <c r="C3" s="5">
        <v>5</v>
      </c>
      <c r="D3" s="5" t="s">
        <v>1346</v>
      </c>
      <c r="E3" s="6" t="s">
        <v>1347</v>
      </c>
      <c r="F3" s="32">
        <v>18515286543</v>
      </c>
      <c r="G3" s="491" t="s">
        <v>18</v>
      </c>
      <c r="H3" s="1" t="s">
        <v>3405</v>
      </c>
      <c r="I3" s="1">
        <v>1240</v>
      </c>
      <c r="J3" s="1">
        <v>800</v>
      </c>
      <c r="K3" s="10"/>
      <c r="L3" s="11" t="s">
        <v>3406</v>
      </c>
    </row>
    <row r="4" spans="2:12">
      <c r="B4" s="539"/>
      <c r="C4" s="62">
        <v>3</v>
      </c>
      <c r="D4" s="5" t="s">
        <v>1349</v>
      </c>
      <c r="E4" s="6" t="s">
        <v>1350</v>
      </c>
      <c r="F4" s="32">
        <v>13070182021</v>
      </c>
      <c r="G4" s="492"/>
      <c r="H4" s="1" t="s">
        <v>3407</v>
      </c>
      <c r="I4" s="1">
        <v>672</v>
      </c>
      <c r="J4" s="1">
        <v>500</v>
      </c>
      <c r="K4" s="10"/>
      <c r="L4" s="11" t="s">
        <v>3408</v>
      </c>
    </row>
    <row r="5" spans="2:12" ht="22.5">
      <c r="B5" s="694" t="s">
        <v>1352</v>
      </c>
      <c r="C5" s="5">
        <v>2</v>
      </c>
      <c r="D5" s="5" t="s">
        <v>1353</v>
      </c>
      <c r="E5" s="6" t="s">
        <v>1354</v>
      </c>
      <c r="F5" s="32" t="s">
        <v>1355</v>
      </c>
      <c r="G5" s="491" t="s">
        <v>18</v>
      </c>
      <c r="H5" s="1" t="s">
        <v>3409</v>
      </c>
      <c r="I5" s="1">
        <v>560</v>
      </c>
      <c r="J5" s="1">
        <v>500</v>
      </c>
      <c r="K5" s="10"/>
      <c r="L5" s="11" t="s">
        <v>3410</v>
      </c>
    </row>
    <row r="6" spans="2:12" ht="22.5">
      <c r="B6" s="694"/>
      <c r="C6" s="8">
        <v>5</v>
      </c>
      <c r="D6" s="5" t="s">
        <v>1357</v>
      </c>
      <c r="E6" s="6" t="s">
        <v>1358</v>
      </c>
      <c r="F6" s="32" t="s">
        <v>1359</v>
      </c>
      <c r="G6" s="492"/>
      <c r="H6" s="1" t="s">
        <v>3411</v>
      </c>
      <c r="I6" s="1">
        <v>490</v>
      </c>
      <c r="J6" s="1">
        <v>400</v>
      </c>
      <c r="K6" s="10"/>
      <c r="L6" s="11" t="s">
        <v>3412</v>
      </c>
    </row>
    <row r="7" spans="2:12">
      <c r="B7" s="694"/>
      <c r="C7" s="5">
        <v>4</v>
      </c>
      <c r="D7" s="5" t="s">
        <v>108</v>
      </c>
      <c r="E7" s="6" t="s">
        <v>1362</v>
      </c>
      <c r="F7" s="32" t="s">
        <v>1363</v>
      </c>
      <c r="G7" s="33" t="s">
        <v>18</v>
      </c>
      <c r="H7" s="1" t="s">
        <v>3413</v>
      </c>
      <c r="I7" s="1">
        <v>1040</v>
      </c>
      <c r="J7" s="1">
        <v>800</v>
      </c>
      <c r="K7" s="10"/>
      <c r="L7" s="11" t="s">
        <v>3414</v>
      </c>
    </row>
    <row r="8" spans="2:12">
      <c r="B8" s="554" t="s">
        <v>1304</v>
      </c>
      <c r="C8" s="27">
        <v>1</v>
      </c>
      <c r="D8" s="5" t="s">
        <v>1365</v>
      </c>
      <c r="E8" s="6" t="s">
        <v>1366</v>
      </c>
      <c r="F8" s="32">
        <v>18811476264</v>
      </c>
      <c r="G8" s="491" t="s">
        <v>18</v>
      </c>
      <c r="H8" s="1" t="s">
        <v>3415</v>
      </c>
      <c r="I8" s="1">
        <v>500</v>
      </c>
      <c r="J8" s="1">
        <v>300</v>
      </c>
      <c r="K8" s="10"/>
      <c r="L8" s="11" t="s">
        <v>3416</v>
      </c>
    </row>
    <row r="9" spans="2:12">
      <c r="B9" s="554"/>
      <c r="C9" s="27">
        <v>2</v>
      </c>
      <c r="D9" s="5" t="s">
        <v>1369</v>
      </c>
      <c r="E9" s="6" t="s">
        <v>1366</v>
      </c>
      <c r="F9" s="32">
        <v>18811476264</v>
      </c>
      <c r="G9" s="492"/>
      <c r="H9" s="1" t="s">
        <v>3417</v>
      </c>
      <c r="I9" s="1">
        <v>500</v>
      </c>
      <c r="J9" s="1">
        <v>400</v>
      </c>
      <c r="K9" s="10"/>
      <c r="L9" s="11" t="s">
        <v>3418</v>
      </c>
    </row>
    <row r="10" spans="2:12">
      <c r="B10" s="554"/>
      <c r="C10" s="62">
        <v>5</v>
      </c>
      <c r="D10" s="5" t="s">
        <v>1371</v>
      </c>
      <c r="E10" s="6" t="s">
        <v>1366</v>
      </c>
      <c r="F10" s="32">
        <v>18811476264</v>
      </c>
      <c r="G10" s="492"/>
      <c r="H10" s="1" t="s">
        <v>3419</v>
      </c>
      <c r="I10" s="1">
        <v>500</v>
      </c>
      <c r="J10" s="1">
        <v>400</v>
      </c>
      <c r="K10" s="10"/>
      <c r="L10" s="11" t="s">
        <v>3420</v>
      </c>
    </row>
  </sheetData>
  <mergeCells count="7">
    <mergeCell ref="B1:L1"/>
    <mergeCell ref="B3:B4"/>
    <mergeCell ref="B5:B7"/>
    <mergeCell ref="B8:B10"/>
    <mergeCell ref="G3:G4"/>
    <mergeCell ref="G5:G6"/>
    <mergeCell ref="G8:G10"/>
  </mergeCells>
  <phoneticPr fontId="39" type="noConversion"/>
  <pageMargins left="0.25" right="0.25" top="0.75" bottom="0.75" header="0.3" footer="0.3"/>
  <pageSetup paperSize="9" orientation="landscape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F13" sqref="F13"/>
    </sheetView>
  </sheetViews>
  <sheetFormatPr defaultColWidth="9" defaultRowHeight="13.5"/>
  <cols>
    <col min="2" max="2" width="12.5" style="1" customWidth="1"/>
    <col min="3" max="3" width="5.125" style="1" customWidth="1"/>
    <col min="4" max="4" width="38.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8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3421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695" t="s">
        <v>1374</v>
      </c>
      <c r="C3" s="46">
        <v>1</v>
      </c>
      <c r="D3" s="2" t="s">
        <v>1375</v>
      </c>
      <c r="E3" s="6" t="s">
        <v>1376</v>
      </c>
      <c r="F3" s="19" t="s">
        <v>1377</v>
      </c>
      <c r="G3" s="494" t="s">
        <v>18</v>
      </c>
      <c r="H3" s="1" t="s">
        <v>3422</v>
      </c>
      <c r="I3" s="1">
        <v>320</v>
      </c>
      <c r="J3" s="1">
        <v>300</v>
      </c>
      <c r="K3" s="10"/>
      <c r="L3" s="10" t="s">
        <v>3423</v>
      </c>
    </row>
    <row r="4" spans="2:12">
      <c r="B4" s="696"/>
      <c r="C4" s="46">
        <v>2</v>
      </c>
      <c r="D4" s="2" t="s">
        <v>1379</v>
      </c>
      <c r="E4" s="6" t="s">
        <v>1376</v>
      </c>
      <c r="F4" s="19" t="s">
        <v>1377</v>
      </c>
      <c r="G4" s="495"/>
      <c r="H4" s="1" t="s">
        <v>3424</v>
      </c>
      <c r="I4" s="1">
        <v>420</v>
      </c>
      <c r="J4" s="1">
        <v>400</v>
      </c>
      <c r="K4" s="10"/>
      <c r="L4" s="10" t="s">
        <v>248</v>
      </c>
    </row>
    <row r="5" spans="2:12">
      <c r="B5" s="697"/>
      <c r="C5" s="46">
        <v>5</v>
      </c>
      <c r="D5" s="2" t="s">
        <v>1255</v>
      </c>
      <c r="E5" s="6" t="s">
        <v>1376</v>
      </c>
      <c r="F5" s="19" t="s">
        <v>1377</v>
      </c>
      <c r="G5" s="495"/>
      <c r="H5" s="1" t="s">
        <v>3425</v>
      </c>
      <c r="I5" s="1">
        <v>389</v>
      </c>
      <c r="J5" s="1">
        <v>300</v>
      </c>
      <c r="K5" s="10"/>
      <c r="L5" s="11" t="s">
        <v>43</v>
      </c>
    </row>
    <row r="6" spans="2:12">
      <c r="B6" s="695" t="s">
        <v>1382</v>
      </c>
      <c r="C6" s="46">
        <v>2</v>
      </c>
      <c r="D6" s="2" t="s">
        <v>1383</v>
      </c>
      <c r="E6" s="6" t="s">
        <v>1384</v>
      </c>
      <c r="F6" s="19" t="s">
        <v>1385</v>
      </c>
      <c r="G6" s="494" t="s">
        <v>18</v>
      </c>
      <c r="H6" s="1" t="s">
        <v>3426</v>
      </c>
      <c r="I6" s="1">
        <v>400</v>
      </c>
      <c r="J6" s="1">
        <v>300</v>
      </c>
      <c r="K6" s="10"/>
      <c r="L6" s="11" t="s">
        <v>73</v>
      </c>
    </row>
    <row r="7" spans="2:12">
      <c r="B7" s="696"/>
      <c r="C7" s="46">
        <v>5</v>
      </c>
      <c r="D7" s="2" t="s">
        <v>1387</v>
      </c>
      <c r="E7" s="6" t="s">
        <v>1384</v>
      </c>
      <c r="F7" s="19" t="s">
        <v>1385</v>
      </c>
      <c r="G7" s="495"/>
      <c r="H7" s="1" t="s">
        <v>3427</v>
      </c>
      <c r="I7" s="1">
        <v>270</v>
      </c>
      <c r="J7" s="1">
        <v>270</v>
      </c>
      <c r="K7" s="10"/>
      <c r="L7" s="54" t="s">
        <v>113</v>
      </c>
    </row>
    <row r="8" spans="2:12">
      <c r="B8" s="696"/>
      <c r="C8" s="47">
        <v>1</v>
      </c>
      <c r="D8" s="48" t="s">
        <v>1389</v>
      </c>
      <c r="E8" s="49" t="s">
        <v>1384</v>
      </c>
      <c r="F8" s="16" t="s">
        <v>1385</v>
      </c>
      <c r="G8" s="499"/>
      <c r="H8" s="50" t="s">
        <v>3428</v>
      </c>
      <c r="I8" s="50">
        <v>595</v>
      </c>
      <c r="J8" s="50">
        <v>400</v>
      </c>
      <c r="K8" s="55"/>
      <c r="L8" s="56" t="s">
        <v>43</v>
      </c>
    </row>
    <row r="9" spans="2:12" ht="22.5">
      <c r="B9" s="698" t="s">
        <v>1391</v>
      </c>
      <c r="C9" s="5">
        <v>2</v>
      </c>
      <c r="D9" s="5" t="s">
        <v>1392</v>
      </c>
      <c r="E9" s="51" t="s">
        <v>1393</v>
      </c>
      <c r="F9" s="19" t="s">
        <v>1394</v>
      </c>
      <c r="G9" s="699" t="s">
        <v>18</v>
      </c>
      <c r="H9" s="52" t="s">
        <v>3429</v>
      </c>
      <c r="I9" s="52">
        <v>560</v>
      </c>
      <c r="J9" s="52">
        <v>500</v>
      </c>
      <c r="K9" s="57"/>
      <c r="L9" s="58" t="s">
        <v>3430</v>
      </c>
    </row>
    <row r="10" spans="2:12">
      <c r="B10" s="698"/>
      <c r="C10" s="5">
        <v>2</v>
      </c>
      <c r="D10" s="5" t="s">
        <v>1396</v>
      </c>
      <c r="E10" s="51" t="s">
        <v>1393</v>
      </c>
      <c r="F10" s="19" t="s">
        <v>1394</v>
      </c>
      <c r="G10" s="700"/>
      <c r="H10" s="52" t="s">
        <v>3431</v>
      </c>
      <c r="I10" s="52">
        <v>655</v>
      </c>
      <c r="J10" s="52">
        <v>600</v>
      </c>
      <c r="K10" s="57"/>
      <c r="L10" s="57" t="s">
        <v>3432</v>
      </c>
    </row>
    <row r="11" spans="2:12">
      <c r="B11" s="698"/>
      <c r="C11" s="5">
        <v>3</v>
      </c>
      <c r="D11" s="5" t="s">
        <v>1398</v>
      </c>
      <c r="E11" s="51" t="s">
        <v>1393</v>
      </c>
      <c r="F11" s="19" t="s">
        <v>1394</v>
      </c>
      <c r="G11" s="700"/>
      <c r="H11" s="52" t="s">
        <v>3433</v>
      </c>
      <c r="I11" s="52">
        <v>320</v>
      </c>
      <c r="J11" s="52">
        <v>300</v>
      </c>
      <c r="K11" s="57"/>
      <c r="L11" s="58" t="s">
        <v>845</v>
      </c>
    </row>
    <row r="12" spans="2:12" ht="22.5">
      <c r="B12" s="53" t="s">
        <v>1400</v>
      </c>
      <c r="C12" s="5">
        <v>3</v>
      </c>
      <c r="D12" s="5" t="s">
        <v>1401</v>
      </c>
      <c r="E12" s="51" t="s">
        <v>1402</v>
      </c>
      <c r="F12" s="19" t="s">
        <v>1403</v>
      </c>
      <c r="G12" s="19"/>
      <c r="H12" s="52" t="s">
        <v>3434</v>
      </c>
      <c r="I12" s="52">
        <v>100</v>
      </c>
      <c r="J12" s="52">
        <v>300</v>
      </c>
      <c r="K12" s="57"/>
      <c r="L12" s="59" t="s">
        <v>3435</v>
      </c>
    </row>
    <row r="13" spans="2:12">
      <c r="B13" s="698" t="s">
        <v>1304</v>
      </c>
      <c r="C13" s="5">
        <v>1</v>
      </c>
      <c r="D13" s="5" t="s">
        <v>1405</v>
      </c>
      <c r="E13" s="51" t="s">
        <v>1406</v>
      </c>
      <c r="F13" s="19" t="s">
        <v>1407</v>
      </c>
      <c r="G13" s="699" t="s">
        <v>18</v>
      </c>
      <c r="H13" s="52" t="s">
        <v>3436</v>
      </c>
      <c r="I13" s="52">
        <v>520</v>
      </c>
      <c r="J13" s="52">
        <v>300</v>
      </c>
      <c r="K13" s="57"/>
      <c r="L13" s="57" t="s">
        <v>3423</v>
      </c>
    </row>
    <row r="14" spans="2:12">
      <c r="B14" s="698"/>
      <c r="C14" s="5">
        <v>5</v>
      </c>
      <c r="D14" s="5" t="s">
        <v>1409</v>
      </c>
      <c r="E14" s="51" t="s">
        <v>1406</v>
      </c>
      <c r="F14" s="19" t="s">
        <v>1407</v>
      </c>
      <c r="G14" s="700"/>
      <c r="H14" s="52" t="s">
        <v>3437</v>
      </c>
      <c r="I14" s="52">
        <v>1300</v>
      </c>
      <c r="J14" s="52">
        <v>700</v>
      </c>
      <c r="K14" s="57"/>
      <c r="L14" s="57" t="s">
        <v>3438</v>
      </c>
    </row>
    <row r="15" spans="2:12">
      <c r="B15" s="9"/>
      <c r="C15" s="9"/>
      <c r="D15" s="44"/>
      <c r="E15" s="9"/>
      <c r="F15" s="9"/>
      <c r="G15" s="9"/>
      <c r="H15" s="9"/>
      <c r="I15" s="9"/>
      <c r="J15" s="9"/>
      <c r="K15" s="60"/>
      <c r="L15" s="61"/>
    </row>
  </sheetData>
  <mergeCells count="9">
    <mergeCell ref="B1:L1"/>
    <mergeCell ref="B3:B5"/>
    <mergeCell ref="B6:B8"/>
    <mergeCell ref="B9:B11"/>
    <mergeCell ref="B13:B14"/>
    <mergeCell ref="G3:G5"/>
    <mergeCell ref="G6:G8"/>
    <mergeCell ref="G9:G11"/>
    <mergeCell ref="G13:G14"/>
  </mergeCells>
  <phoneticPr fontId="39" type="noConversion"/>
  <pageMargins left="0.25" right="0.25" top="0.75" bottom="0.75" header="0.3" footer="0.3"/>
  <pageSetup paperSize="9" orientation="landscape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workbookViewId="0">
      <selection activeCell="F13" sqref="F13"/>
    </sheetView>
  </sheetViews>
  <sheetFormatPr defaultColWidth="9" defaultRowHeight="13.5"/>
  <cols>
    <col min="2" max="2" width="13.875" style="1" customWidth="1"/>
    <col min="3" max="3" width="5.125" style="1" customWidth="1"/>
    <col min="4" max="4" width="33.5" style="2" customWidth="1"/>
    <col min="5" max="5" width="9" style="1" customWidth="1"/>
    <col min="6" max="6" width="11.625" style="1" hidden="1" customWidth="1"/>
    <col min="7" max="7" width="4.625" style="1" hidden="1" customWidth="1"/>
    <col min="8" max="8" width="9.12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3439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37" t="s">
        <v>1412</v>
      </c>
      <c r="C3" s="5">
        <v>3</v>
      </c>
      <c r="D3" s="5" t="s">
        <v>1413</v>
      </c>
      <c r="E3" s="6" t="s">
        <v>1414</v>
      </c>
      <c r="F3" s="384" t="s">
        <v>1415</v>
      </c>
      <c r="G3" s="491" t="s">
        <v>18</v>
      </c>
      <c r="H3" s="1" t="s">
        <v>3440</v>
      </c>
      <c r="I3" s="1">
        <v>800</v>
      </c>
      <c r="J3" s="1">
        <v>300</v>
      </c>
      <c r="K3" s="10"/>
      <c r="L3" s="10" t="s">
        <v>3441</v>
      </c>
    </row>
    <row r="4" spans="2:12" ht="30.75" customHeight="1">
      <c r="B4" s="539"/>
      <c r="C4" s="8">
        <v>2</v>
      </c>
      <c r="D4" s="27" t="s">
        <v>1418</v>
      </c>
      <c r="E4" s="6" t="s">
        <v>1414</v>
      </c>
      <c r="F4" s="384" t="s">
        <v>1415</v>
      </c>
      <c r="G4" s="492"/>
      <c r="H4" s="1" t="s">
        <v>3442</v>
      </c>
      <c r="I4" s="1">
        <v>300</v>
      </c>
      <c r="J4" s="1">
        <v>300</v>
      </c>
      <c r="K4" s="10"/>
      <c r="L4" s="10" t="s">
        <v>845</v>
      </c>
    </row>
  </sheetData>
  <mergeCells count="3">
    <mergeCell ref="B1:L1"/>
    <mergeCell ref="B3:B4"/>
    <mergeCell ref="G3:G4"/>
  </mergeCells>
  <phoneticPr fontId="39" type="noConversion"/>
  <pageMargins left="0.25" right="0.25" top="0.75" bottom="0.75" header="0.3" footer="0.3"/>
  <pageSetup paperSize="9" orientation="landscape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workbookViewId="0">
      <selection activeCell="F13" sqref="F13"/>
    </sheetView>
  </sheetViews>
  <sheetFormatPr defaultColWidth="9" defaultRowHeight="13.5"/>
  <cols>
    <col min="2" max="2" width="13.875" style="1" customWidth="1"/>
    <col min="3" max="3" width="5.125" style="1" customWidth="1"/>
    <col min="4" max="4" width="35.125" style="2" customWidth="1"/>
    <col min="5" max="5" width="8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7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3443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38" t="s">
        <v>2962</v>
      </c>
      <c r="C3" s="39">
        <v>2</v>
      </c>
      <c r="D3" s="39" t="s">
        <v>1422</v>
      </c>
      <c r="E3" s="40" t="s">
        <v>1423</v>
      </c>
      <c r="F3" s="41" t="s">
        <v>1424</v>
      </c>
      <c r="G3" s="502" t="s">
        <v>18</v>
      </c>
      <c r="H3" s="9" t="s">
        <v>3444</v>
      </c>
      <c r="I3" s="9">
        <v>810</v>
      </c>
      <c r="J3" s="9">
        <v>700</v>
      </c>
      <c r="K3" s="45"/>
      <c r="L3" s="45" t="s">
        <v>3445</v>
      </c>
    </row>
    <row r="4" spans="2:12">
      <c r="B4" s="42" t="s">
        <v>3446</v>
      </c>
      <c r="C4" s="5">
        <v>3</v>
      </c>
      <c r="D4" s="27" t="s">
        <v>1426</v>
      </c>
      <c r="E4" s="43" t="s">
        <v>1427</v>
      </c>
      <c r="F4" s="32" t="s">
        <v>1428</v>
      </c>
      <c r="G4" s="503"/>
      <c r="H4" s="1" t="s">
        <v>3447</v>
      </c>
      <c r="I4" s="1">
        <v>650</v>
      </c>
      <c r="J4" s="1">
        <v>600</v>
      </c>
      <c r="K4" s="10"/>
      <c r="L4" s="11" t="s">
        <v>3448</v>
      </c>
    </row>
    <row r="5" spans="2:12">
      <c r="B5" s="42" t="s">
        <v>3449</v>
      </c>
      <c r="C5" s="5">
        <v>5</v>
      </c>
      <c r="D5" s="27" t="s">
        <v>1430</v>
      </c>
      <c r="E5" s="43" t="s">
        <v>1431</v>
      </c>
      <c r="F5" s="32" t="s">
        <v>1432</v>
      </c>
      <c r="G5" s="503"/>
      <c r="H5" s="1" t="s">
        <v>3450</v>
      </c>
      <c r="I5" s="1">
        <v>1750</v>
      </c>
      <c r="J5" s="1">
        <v>1200</v>
      </c>
      <c r="K5" s="10"/>
      <c r="L5" s="10" t="s">
        <v>3451</v>
      </c>
    </row>
    <row r="6" spans="2:12">
      <c r="B6" s="9"/>
      <c r="C6" s="9"/>
      <c r="D6" s="44"/>
    </row>
  </sheetData>
  <mergeCells count="2">
    <mergeCell ref="B1:L1"/>
    <mergeCell ref="G3:G5"/>
  </mergeCells>
  <phoneticPr fontId="39" type="noConversion"/>
  <pageMargins left="0.25" right="0.25" top="0.75" bottom="0.75" header="0.3" footer="0.3"/>
  <pageSetup paperSize="9" orientation="landscape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workbookViewId="0">
      <selection activeCell="F13" sqref="F13"/>
    </sheetView>
  </sheetViews>
  <sheetFormatPr defaultColWidth="9" defaultRowHeight="13.5"/>
  <cols>
    <col min="2" max="2" width="13.625" style="1" customWidth="1"/>
    <col min="3" max="3" width="5.125" style="1" customWidth="1"/>
    <col min="4" max="4" width="36.125" style="2" customWidth="1"/>
    <col min="5" max="5" width="8.125" style="1" customWidth="1"/>
    <col min="6" max="6" width="11.625" style="1" hidden="1" customWidth="1"/>
    <col min="7" max="7" width="4.625" style="1" hidden="1" customWidth="1"/>
    <col min="8" max="8" width="9.375" style="1" customWidth="1"/>
    <col min="9" max="9" width="6.8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3452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 ht="13.5" customHeight="1">
      <c r="B3" s="562" t="s">
        <v>3453</v>
      </c>
      <c r="C3" s="5">
        <v>5</v>
      </c>
      <c r="D3" s="5" t="s">
        <v>1436</v>
      </c>
      <c r="E3" s="6" t="s">
        <v>1437</v>
      </c>
      <c r="F3" s="32" t="s">
        <v>1438</v>
      </c>
      <c r="G3" s="701" t="s">
        <v>1439</v>
      </c>
      <c r="H3" s="1" t="s">
        <v>3454</v>
      </c>
      <c r="I3" s="1">
        <v>600</v>
      </c>
      <c r="J3" s="1">
        <v>300</v>
      </c>
      <c r="K3" s="10"/>
      <c r="L3" s="10" t="s">
        <v>3455</v>
      </c>
    </row>
    <row r="4" spans="2:12">
      <c r="B4" s="540"/>
      <c r="C4" s="8">
        <v>2</v>
      </c>
      <c r="D4" s="27" t="s">
        <v>1441</v>
      </c>
      <c r="E4" s="6" t="s">
        <v>1437</v>
      </c>
      <c r="F4" s="32" t="s">
        <v>1438</v>
      </c>
      <c r="G4" s="702"/>
      <c r="H4" s="1" t="s">
        <v>3456</v>
      </c>
      <c r="I4" s="1">
        <v>500</v>
      </c>
      <c r="J4" s="1">
        <v>300</v>
      </c>
      <c r="K4" s="10"/>
      <c r="L4" s="10" t="s">
        <v>3457</v>
      </c>
    </row>
  </sheetData>
  <mergeCells count="3">
    <mergeCell ref="B1:L1"/>
    <mergeCell ref="B3:B4"/>
    <mergeCell ref="G3:G4"/>
  </mergeCells>
  <phoneticPr fontId="39" type="noConversion"/>
  <pageMargins left="0.25" right="0.25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E23" sqref="E23"/>
    </sheetView>
  </sheetViews>
  <sheetFormatPr defaultColWidth="9" defaultRowHeight="14.25"/>
  <cols>
    <col min="1" max="1" width="6.5" style="332" customWidth="1"/>
    <col min="2" max="2" width="6.625" style="332" customWidth="1"/>
    <col min="3" max="3" width="6" style="332" customWidth="1"/>
    <col min="4" max="4" width="22.625" style="332" customWidth="1"/>
    <col min="5" max="5" width="47.5" style="332" customWidth="1"/>
    <col min="6" max="6" width="8.375" style="332" customWidth="1"/>
    <col min="7" max="7" width="9.375" style="332" customWidth="1"/>
    <col min="8" max="8" width="10.875" style="332" customWidth="1"/>
    <col min="9" max="9" width="10.5" style="332" customWidth="1"/>
    <col min="10" max="10" width="31.125" style="332" customWidth="1"/>
    <col min="11" max="16384" width="9" style="332"/>
  </cols>
  <sheetData>
    <row r="1" spans="1:10" ht="20.25">
      <c r="A1" s="606" t="s">
        <v>3563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" ht="14.25" customHeight="1">
      <c r="A2" s="397" t="s">
        <v>1582</v>
      </c>
      <c r="B2" s="397" t="s">
        <v>1</v>
      </c>
      <c r="C2" s="397" t="s">
        <v>2</v>
      </c>
      <c r="D2" s="397" t="s">
        <v>3</v>
      </c>
      <c r="E2" s="466" t="s">
        <v>5</v>
      </c>
      <c r="F2" s="397" t="s">
        <v>6</v>
      </c>
      <c r="G2" s="397" t="s">
        <v>3615</v>
      </c>
      <c r="H2" s="388" t="s">
        <v>3054</v>
      </c>
      <c r="I2" s="388" t="s">
        <v>12</v>
      </c>
      <c r="J2" s="388" t="s">
        <v>13</v>
      </c>
    </row>
    <row r="3" spans="1:10" ht="14.25" customHeight="1">
      <c r="A3" s="615" t="s">
        <v>2020</v>
      </c>
      <c r="B3" s="615">
        <v>21</v>
      </c>
      <c r="C3" s="615">
        <v>16</v>
      </c>
      <c r="D3" s="609" t="s">
        <v>2021</v>
      </c>
      <c r="E3" s="464" t="s">
        <v>2022</v>
      </c>
      <c r="F3" s="464" t="s">
        <v>2023</v>
      </c>
      <c r="G3" s="391" t="s">
        <v>2025</v>
      </c>
      <c r="H3" s="392">
        <v>250</v>
      </c>
      <c r="I3" s="392" t="s">
        <v>1590</v>
      </c>
      <c r="J3" s="408" t="s">
        <v>1617</v>
      </c>
    </row>
    <row r="4" spans="1:10" ht="14.25" customHeight="1">
      <c r="A4" s="615"/>
      <c r="B4" s="615"/>
      <c r="C4" s="615"/>
      <c r="D4" s="609"/>
      <c r="E4" s="463" t="s">
        <v>2026</v>
      </c>
      <c r="F4" s="464" t="s">
        <v>2023</v>
      </c>
      <c r="G4" s="391" t="s">
        <v>2027</v>
      </c>
      <c r="H4" s="392">
        <v>100</v>
      </c>
      <c r="I4" s="392" t="s">
        <v>1594</v>
      </c>
      <c r="J4" s="408"/>
    </row>
    <row r="5" spans="1:10" ht="14.25" customHeight="1">
      <c r="A5" s="615"/>
      <c r="B5" s="615"/>
      <c r="C5" s="615"/>
      <c r="D5" s="609"/>
      <c r="E5" s="463" t="s">
        <v>2030</v>
      </c>
      <c r="F5" s="464" t="s">
        <v>2023</v>
      </c>
      <c r="G5" s="391" t="s">
        <v>2031</v>
      </c>
      <c r="H5" s="392">
        <v>175</v>
      </c>
      <c r="I5" s="392" t="s">
        <v>1590</v>
      </c>
      <c r="J5" s="408" t="s">
        <v>1631</v>
      </c>
    </row>
    <row r="6" spans="1:10" ht="14.25" customHeight="1">
      <c r="A6" s="615"/>
      <c r="B6" s="615"/>
      <c r="C6" s="615"/>
      <c r="D6" s="609"/>
      <c r="E6" s="463" t="s">
        <v>2032</v>
      </c>
      <c r="F6" s="464" t="s">
        <v>2023</v>
      </c>
      <c r="G6" s="391" t="s">
        <v>2033</v>
      </c>
      <c r="H6" s="392">
        <v>200</v>
      </c>
      <c r="I6" s="392" t="s">
        <v>1590</v>
      </c>
      <c r="J6" s="408" t="s">
        <v>2034</v>
      </c>
    </row>
    <row r="7" spans="1:10" ht="14.25" customHeight="1">
      <c r="A7" s="615"/>
      <c r="B7" s="615"/>
      <c r="C7" s="615"/>
      <c r="D7" s="609" t="s">
        <v>2037</v>
      </c>
      <c r="E7" s="464" t="s">
        <v>2038</v>
      </c>
      <c r="F7" s="464" t="s">
        <v>2039</v>
      </c>
      <c r="G7" s="391" t="s">
        <v>2040</v>
      </c>
      <c r="H7" s="392"/>
      <c r="I7" s="483" t="s">
        <v>3667</v>
      </c>
      <c r="J7" s="408"/>
    </row>
    <row r="8" spans="1:10" ht="14.25" customHeight="1">
      <c r="A8" s="615"/>
      <c r="B8" s="615"/>
      <c r="C8" s="615"/>
      <c r="D8" s="609"/>
      <c r="E8" s="463" t="s">
        <v>2041</v>
      </c>
      <c r="F8" s="464" t="s">
        <v>2042</v>
      </c>
      <c r="G8" s="391" t="s">
        <v>2043</v>
      </c>
      <c r="H8" s="392">
        <v>100</v>
      </c>
      <c r="I8" s="392" t="s">
        <v>1594</v>
      </c>
      <c r="J8" s="408" t="s">
        <v>2044</v>
      </c>
    </row>
    <row r="9" spans="1:10" ht="14.25" customHeight="1">
      <c r="A9" s="615"/>
      <c r="B9" s="615"/>
      <c r="C9" s="615"/>
      <c r="D9" s="609"/>
      <c r="E9" s="463" t="s">
        <v>2045</v>
      </c>
      <c r="F9" s="464" t="s">
        <v>2046</v>
      </c>
      <c r="G9" s="391" t="s">
        <v>2047</v>
      </c>
      <c r="H9" s="392">
        <v>175</v>
      </c>
      <c r="I9" s="392" t="s">
        <v>1594</v>
      </c>
      <c r="J9" s="408"/>
    </row>
    <row r="10" spans="1:10" ht="14.25" customHeight="1">
      <c r="A10" s="615"/>
      <c r="B10" s="615"/>
      <c r="C10" s="615"/>
      <c r="D10" s="609" t="s">
        <v>2048</v>
      </c>
      <c r="E10" s="463" t="s">
        <v>2049</v>
      </c>
      <c r="F10" s="464" t="s">
        <v>2050</v>
      </c>
      <c r="G10" s="403" t="s">
        <v>2052</v>
      </c>
      <c r="H10" s="396">
        <v>200</v>
      </c>
      <c r="I10" s="396" t="s">
        <v>1609</v>
      </c>
      <c r="J10" s="408"/>
    </row>
    <row r="11" spans="1:10" ht="14.25" customHeight="1">
      <c r="A11" s="615"/>
      <c r="B11" s="615"/>
      <c r="C11" s="615"/>
      <c r="D11" s="609"/>
      <c r="E11" s="463" t="s">
        <v>2053</v>
      </c>
      <c r="F11" s="464" t="s">
        <v>2050</v>
      </c>
      <c r="G11" s="403" t="s">
        <v>2054</v>
      </c>
      <c r="H11" s="396">
        <v>400</v>
      </c>
      <c r="I11" s="396" t="s">
        <v>1609</v>
      </c>
      <c r="J11" s="408" t="s">
        <v>3540</v>
      </c>
    </row>
    <row r="12" spans="1:10" ht="14.25" customHeight="1">
      <c r="A12" s="615"/>
      <c r="B12" s="615"/>
      <c r="C12" s="615"/>
      <c r="D12" s="464" t="s">
        <v>3561</v>
      </c>
      <c r="E12" s="464" t="s">
        <v>2986</v>
      </c>
      <c r="F12" s="464" t="s">
        <v>2059</v>
      </c>
      <c r="G12" s="391" t="s">
        <v>2060</v>
      </c>
      <c r="H12" s="392"/>
      <c r="I12" s="483" t="s">
        <v>3667</v>
      </c>
      <c r="J12" s="408"/>
    </row>
    <row r="13" spans="1:10" ht="14.25" customHeight="1">
      <c r="A13" s="615"/>
      <c r="B13" s="615"/>
      <c r="C13" s="615"/>
      <c r="D13" s="609" t="s">
        <v>2061</v>
      </c>
      <c r="E13" s="463" t="s">
        <v>2985</v>
      </c>
      <c r="F13" s="464" t="s">
        <v>2056</v>
      </c>
      <c r="G13" s="403" t="s">
        <v>2062</v>
      </c>
      <c r="H13" s="396">
        <v>1800</v>
      </c>
      <c r="I13" s="396" t="s">
        <v>1609</v>
      </c>
      <c r="J13" s="476" t="s">
        <v>3674</v>
      </c>
    </row>
    <row r="14" spans="1:10" ht="14.25" customHeight="1">
      <c r="A14" s="615"/>
      <c r="B14" s="615"/>
      <c r="C14" s="615"/>
      <c r="D14" s="609"/>
      <c r="E14" s="463" t="s">
        <v>2064</v>
      </c>
      <c r="F14" s="464" t="s">
        <v>2056</v>
      </c>
      <c r="G14" s="403" t="s">
        <v>2065</v>
      </c>
      <c r="H14" s="396">
        <v>175</v>
      </c>
      <c r="I14" s="396" t="s">
        <v>1609</v>
      </c>
      <c r="J14" s="408" t="s">
        <v>3537</v>
      </c>
    </row>
    <row r="15" spans="1:10" ht="14.25" customHeight="1">
      <c r="A15" s="615"/>
      <c r="B15" s="615"/>
      <c r="C15" s="615"/>
      <c r="D15" s="609"/>
      <c r="E15" s="463" t="s">
        <v>2066</v>
      </c>
      <c r="F15" s="464" t="s">
        <v>2056</v>
      </c>
      <c r="G15" s="403" t="s">
        <v>2067</v>
      </c>
      <c r="H15" s="396">
        <v>200</v>
      </c>
      <c r="I15" s="396" t="s">
        <v>1609</v>
      </c>
      <c r="J15" s="409" t="s">
        <v>3529</v>
      </c>
    </row>
    <row r="16" spans="1:10" ht="14.25" customHeight="1">
      <c r="A16" s="615"/>
      <c r="B16" s="615"/>
      <c r="C16" s="615"/>
      <c r="D16" s="609" t="s">
        <v>2069</v>
      </c>
      <c r="E16" s="464" t="s">
        <v>3564</v>
      </c>
      <c r="F16" s="464" t="s">
        <v>2071</v>
      </c>
      <c r="G16" s="391" t="s">
        <v>2073</v>
      </c>
      <c r="H16" s="392">
        <v>220</v>
      </c>
      <c r="I16" s="392" t="s">
        <v>1594</v>
      </c>
      <c r="J16" s="408"/>
    </row>
    <row r="17" spans="1:10" ht="14.25" customHeight="1">
      <c r="A17" s="615"/>
      <c r="B17" s="615"/>
      <c r="C17" s="615"/>
      <c r="D17" s="609"/>
      <c r="E17" s="463" t="s">
        <v>2074</v>
      </c>
      <c r="F17" s="464" t="s">
        <v>2075</v>
      </c>
      <c r="G17" s="391" t="s">
        <v>2077</v>
      </c>
      <c r="H17" s="392">
        <v>300</v>
      </c>
      <c r="I17" s="392" t="s">
        <v>1594</v>
      </c>
      <c r="J17" s="408"/>
    </row>
    <row r="18" spans="1:10" ht="16.5" customHeight="1">
      <c r="A18" s="615"/>
      <c r="B18" s="615"/>
      <c r="C18" s="615"/>
      <c r="D18" s="464" t="s">
        <v>3562</v>
      </c>
      <c r="E18" s="463" t="s">
        <v>3613</v>
      </c>
      <c r="F18" s="464" t="s">
        <v>703</v>
      </c>
      <c r="G18" s="391" t="s">
        <v>2080</v>
      </c>
      <c r="H18" s="392">
        <v>200</v>
      </c>
      <c r="I18" s="408" t="s">
        <v>1594</v>
      </c>
      <c r="J18" s="408"/>
    </row>
    <row r="19" spans="1:10">
      <c r="H19" s="457">
        <f>SUM(,H15,H14,H13,H11,H10)</f>
        <v>2775</v>
      </c>
    </row>
  </sheetData>
  <autoFilter ref="I1:I19"/>
  <mergeCells count="9">
    <mergeCell ref="A1:J1"/>
    <mergeCell ref="A3:A18"/>
    <mergeCell ref="B3:B18"/>
    <mergeCell ref="C3:C18"/>
    <mergeCell ref="D3:D6"/>
    <mergeCell ref="D7:D9"/>
    <mergeCell ref="D10:D11"/>
    <mergeCell ref="D13:D15"/>
    <mergeCell ref="D16:D17"/>
  </mergeCells>
  <phoneticPr fontId="39" type="noConversion"/>
  <pageMargins left="0.75" right="0.75" top="1" bottom="1" header="0.51180555555555596" footer="0.51180555555555596"/>
  <pageSetup paperSize="9" scale="77" fitToHeight="0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workbookViewId="0">
      <selection activeCell="F13" sqref="F13"/>
    </sheetView>
  </sheetViews>
  <sheetFormatPr defaultColWidth="9" defaultRowHeight="13.5"/>
  <cols>
    <col min="2" max="2" width="13.125" style="1" customWidth="1"/>
    <col min="3" max="3" width="5.125" style="1" customWidth="1"/>
    <col min="4" max="4" width="34.6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9.12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3458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37" t="s">
        <v>1444</v>
      </c>
      <c r="C3" s="8">
        <v>4</v>
      </c>
      <c r="D3" s="27" t="s">
        <v>1445</v>
      </c>
      <c r="E3" s="6" t="s">
        <v>1446</v>
      </c>
      <c r="F3" s="32" t="s">
        <v>1447</v>
      </c>
      <c r="G3" s="491" t="s">
        <v>18</v>
      </c>
      <c r="H3" s="1" t="s">
        <v>3459</v>
      </c>
      <c r="I3" s="1">
        <v>500</v>
      </c>
      <c r="J3" s="1">
        <v>400</v>
      </c>
      <c r="K3" s="10"/>
      <c r="L3" s="11" t="s">
        <v>1010</v>
      </c>
    </row>
    <row r="4" spans="2:12">
      <c r="B4" s="538"/>
      <c r="C4" s="5">
        <v>3</v>
      </c>
      <c r="D4" s="27" t="s">
        <v>1449</v>
      </c>
      <c r="E4" s="6" t="s">
        <v>1446</v>
      </c>
      <c r="F4" s="32" t="s">
        <v>1447</v>
      </c>
      <c r="G4" s="492"/>
      <c r="H4" s="1" t="s">
        <v>2773</v>
      </c>
      <c r="I4" s="1">
        <v>500</v>
      </c>
      <c r="J4" s="1">
        <v>300</v>
      </c>
      <c r="K4" s="10"/>
      <c r="L4" s="10" t="s">
        <v>3460</v>
      </c>
    </row>
    <row r="5" spans="2:12">
      <c r="B5" s="539"/>
      <c r="C5" s="5">
        <v>2</v>
      </c>
      <c r="D5" s="27" t="s">
        <v>1451</v>
      </c>
      <c r="E5" s="6" t="s">
        <v>1446</v>
      </c>
      <c r="F5" s="32" t="s">
        <v>1447</v>
      </c>
      <c r="G5" s="492"/>
      <c r="H5" s="1" t="s">
        <v>2774</v>
      </c>
      <c r="I5" s="1">
        <v>200</v>
      </c>
      <c r="J5" s="1">
        <v>200</v>
      </c>
      <c r="K5" s="10"/>
      <c r="L5" s="10" t="s">
        <v>3461</v>
      </c>
    </row>
    <row r="6" spans="2:12" ht="33" customHeight="1">
      <c r="B6" s="5" t="s">
        <v>1453</v>
      </c>
      <c r="C6" s="5">
        <v>3</v>
      </c>
      <c r="D6" s="5" t="s">
        <v>1454</v>
      </c>
      <c r="E6" s="6" t="s">
        <v>1455</v>
      </c>
      <c r="F6" s="32" t="s">
        <v>1456</v>
      </c>
      <c r="G6" s="36" t="s">
        <v>18</v>
      </c>
      <c r="H6" s="1" t="s">
        <v>2775</v>
      </c>
      <c r="I6" s="1">
        <v>800</v>
      </c>
      <c r="J6" s="37">
        <v>400</v>
      </c>
      <c r="K6" s="10"/>
      <c r="L6" s="10" t="s">
        <v>1010</v>
      </c>
    </row>
    <row r="7" spans="2:12" ht="27.75" customHeight="1">
      <c r="B7" s="5" t="s">
        <v>1458</v>
      </c>
      <c r="C7" s="5">
        <v>2</v>
      </c>
      <c r="D7" s="27" t="s">
        <v>1459</v>
      </c>
      <c r="E7" s="6" t="s">
        <v>1460</v>
      </c>
      <c r="F7" s="32" t="s">
        <v>1461</v>
      </c>
      <c r="G7" s="33" t="s">
        <v>18</v>
      </c>
      <c r="H7" s="1" t="s">
        <v>2776</v>
      </c>
      <c r="I7" s="1">
        <v>3200</v>
      </c>
      <c r="J7" s="1">
        <v>1500</v>
      </c>
      <c r="K7" s="10"/>
      <c r="L7" s="10" t="s">
        <v>3462</v>
      </c>
    </row>
  </sheetData>
  <mergeCells count="3">
    <mergeCell ref="B1:L1"/>
    <mergeCell ref="B3:B5"/>
    <mergeCell ref="G3:G5"/>
  </mergeCells>
  <phoneticPr fontId="39" type="noConversion"/>
  <pageMargins left="0.25" right="0.25" top="0.75" bottom="0.75" header="0.3" footer="0.3"/>
  <pageSetup paperSize="9" orientation="landscape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F13" sqref="F13"/>
    </sheetView>
  </sheetViews>
  <sheetFormatPr defaultColWidth="9" defaultRowHeight="13.5"/>
  <cols>
    <col min="2" max="2" width="13.625" style="1" customWidth="1"/>
    <col min="3" max="3" width="5.125" style="1" customWidth="1"/>
    <col min="4" max="4" width="39.125" style="2" customWidth="1"/>
    <col min="5" max="5" width="7.125" style="1" customWidth="1"/>
    <col min="6" max="6" width="11.625" style="1" hidden="1" customWidth="1"/>
    <col min="7" max="7" width="4.625" style="1" hidden="1" customWidth="1"/>
    <col min="8" max="8" width="9.5" style="1" customWidth="1"/>
    <col min="9" max="9" width="6.5" style="1" customWidth="1"/>
    <col min="10" max="10" width="7.1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3463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37" t="s">
        <v>1465</v>
      </c>
      <c r="C3" s="5">
        <v>5</v>
      </c>
      <c r="D3" s="5" t="s">
        <v>1466</v>
      </c>
      <c r="E3" s="6" t="s">
        <v>1467</v>
      </c>
      <c r="F3" s="32" t="s">
        <v>1468</v>
      </c>
      <c r="G3" s="491" t="s">
        <v>18</v>
      </c>
      <c r="H3" s="1" t="s">
        <v>3464</v>
      </c>
      <c r="I3" s="1">
        <v>600</v>
      </c>
      <c r="J3" s="1">
        <v>300</v>
      </c>
      <c r="K3" s="10"/>
      <c r="L3" s="10" t="s">
        <v>3465</v>
      </c>
    </row>
    <row r="4" spans="2:12">
      <c r="B4" s="539"/>
      <c r="C4" s="8">
        <v>1</v>
      </c>
      <c r="D4" s="5" t="s">
        <v>1470</v>
      </c>
      <c r="E4" s="6" t="s">
        <v>1467</v>
      </c>
      <c r="F4" s="32" t="s">
        <v>1468</v>
      </c>
      <c r="G4" s="492"/>
      <c r="H4" s="1" t="s">
        <v>3466</v>
      </c>
      <c r="I4" s="1">
        <v>350</v>
      </c>
      <c r="J4" s="1">
        <v>300</v>
      </c>
      <c r="K4" s="10"/>
      <c r="L4" s="11" t="s">
        <v>691</v>
      </c>
    </row>
    <row r="5" spans="2:12">
      <c r="B5" s="537" t="s">
        <v>1472</v>
      </c>
      <c r="C5" s="5">
        <v>2</v>
      </c>
      <c r="D5" s="5" t="s">
        <v>1473</v>
      </c>
      <c r="E5" s="6" t="s">
        <v>1474</v>
      </c>
      <c r="F5" s="32" t="s">
        <v>1475</v>
      </c>
      <c r="G5" s="491" t="s">
        <v>18</v>
      </c>
      <c r="H5" s="1" t="s">
        <v>3467</v>
      </c>
      <c r="I5" s="1">
        <v>400</v>
      </c>
      <c r="J5" s="1">
        <v>300</v>
      </c>
      <c r="K5" s="10"/>
      <c r="L5" s="10" t="s">
        <v>248</v>
      </c>
    </row>
    <row r="6" spans="2:12">
      <c r="B6" s="538"/>
      <c r="C6" s="5">
        <v>5</v>
      </c>
      <c r="D6" s="5" t="s">
        <v>1477</v>
      </c>
      <c r="E6" s="6" t="s">
        <v>1474</v>
      </c>
      <c r="F6" s="32" t="s">
        <v>1475</v>
      </c>
      <c r="G6" s="492"/>
      <c r="H6" s="1" t="s">
        <v>3468</v>
      </c>
      <c r="I6" s="1">
        <v>350</v>
      </c>
      <c r="J6" s="1">
        <v>300</v>
      </c>
      <c r="K6" s="10"/>
      <c r="L6" s="10" t="s">
        <v>3469</v>
      </c>
    </row>
    <row r="7" spans="2:12">
      <c r="B7" s="539"/>
      <c r="C7" s="5">
        <v>4</v>
      </c>
      <c r="D7" s="5" t="s">
        <v>1479</v>
      </c>
      <c r="E7" s="6" t="s">
        <v>1474</v>
      </c>
      <c r="F7" s="32" t="s">
        <v>1475</v>
      </c>
      <c r="G7" s="492"/>
      <c r="H7" s="1" t="s">
        <v>3470</v>
      </c>
      <c r="I7" s="1">
        <v>690</v>
      </c>
      <c r="J7" s="1">
        <v>600</v>
      </c>
      <c r="K7" s="10"/>
      <c r="L7" s="35" t="s">
        <v>168</v>
      </c>
    </row>
    <row r="8" spans="2:12">
      <c r="B8" s="537" t="s">
        <v>1481</v>
      </c>
      <c r="C8" s="5">
        <v>3</v>
      </c>
      <c r="D8" s="5" t="s">
        <v>1482</v>
      </c>
      <c r="E8" s="6" t="s">
        <v>1483</v>
      </c>
      <c r="F8" s="32" t="s">
        <v>1484</v>
      </c>
      <c r="G8" s="491" t="s">
        <v>18</v>
      </c>
      <c r="H8" s="1" t="s">
        <v>3471</v>
      </c>
      <c r="I8" s="1">
        <v>630</v>
      </c>
      <c r="J8" s="1">
        <v>500</v>
      </c>
      <c r="K8" s="10"/>
      <c r="L8" s="10" t="s">
        <v>3472</v>
      </c>
    </row>
    <row r="9" spans="2:12">
      <c r="B9" s="538"/>
      <c r="C9" s="8">
        <v>2</v>
      </c>
      <c r="D9" s="5" t="s">
        <v>1486</v>
      </c>
      <c r="E9" s="6" t="s">
        <v>1483</v>
      </c>
      <c r="F9" s="32" t="s">
        <v>1484</v>
      </c>
      <c r="G9" s="492"/>
      <c r="H9" s="1" t="s">
        <v>3473</v>
      </c>
      <c r="I9" s="1">
        <v>320</v>
      </c>
      <c r="J9" s="1">
        <v>300</v>
      </c>
      <c r="K9" s="10"/>
      <c r="L9" s="10" t="s">
        <v>248</v>
      </c>
    </row>
    <row r="10" spans="2:12">
      <c r="B10" s="539"/>
      <c r="C10" s="5">
        <v>4</v>
      </c>
      <c r="D10" s="5" t="s">
        <v>1488</v>
      </c>
      <c r="E10" s="6" t="s">
        <v>1483</v>
      </c>
      <c r="F10" s="32" t="s">
        <v>1484</v>
      </c>
      <c r="G10" s="492"/>
      <c r="H10" s="1" t="s">
        <v>3474</v>
      </c>
      <c r="I10" s="1">
        <v>950</v>
      </c>
      <c r="J10" s="1">
        <v>600</v>
      </c>
      <c r="K10" s="10"/>
      <c r="L10" s="10" t="s">
        <v>3475</v>
      </c>
    </row>
  </sheetData>
  <mergeCells count="7">
    <mergeCell ref="B1:L1"/>
    <mergeCell ref="B3:B4"/>
    <mergeCell ref="B5:B7"/>
    <mergeCell ref="B8:B10"/>
    <mergeCell ref="G3:G4"/>
    <mergeCell ref="G5:G7"/>
    <mergeCell ref="G8:G10"/>
  </mergeCells>
  <phoneticPr fontId="39" type="noConversion"/>
  <pageMargins left="0.25" right="0.25" top="0.75" bottom="0.75" header="0.3" footer="0.3"/>
  <pageSetup paperSize="9" orientation="landscape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F13" sqref="F13"/>
    </sheetView>
  </sheetViews>
  <sheetFormatPr defaultColWidth="9" defaultRowHeight="13.5"/>
  <cols>
    <col min="2" max="2" width="12.625" style="1" customWidth="1"/>
    <col min="3" max="3" width="5.125" style="1" customWidth="1"/>
    <col min="4" max="4" width="39.625" style="2" customWidth="1"/>
    <col min="5" max="5" width="7.87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625" style="1" customWidth="1"/>
    <col min="10" max="10" width="6.87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3476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32" t="s">
        <v>1491</v>
      </c>
      <c r="C3" s="5">
        <v>1</v>
      </c>
      <c r="D3" s="5" t="s">
        <v>1492</v>
      </c>
      <c r="E3" s="6" t="s">
        <v>1493</v>
      </c>
      <c r="F3" s="32" t="s">
        <v>1494</v>
      </c>
      <c r="G3" s="33" t="s">
        <v>18</v>
      </c>
      <c r="H3" s="1" t="s">
        <v>3477</v>
      </c>
      <c r="I3" s="1">
        <v>750</v>
      </c>
      <c r="J3" s="1">
        <v>500</v>
      </c>
      <c r="K3" s="10"/>
      <c r="L3" s="10" t="s">
        <v>3478</v>
      </c>
    </row>
    <row r="4" spans="2:12" ht="22.5">
      <c r="B4" s="532"/>
      <c r="C4" s="5">
        <v>2</v>
      </c>
      <c r="D4" s="5" t="s">
        <v>1496</v>
      </c>
      <c r="E4" s="6" t="s">
        <v>1497</v>
      </c>
      <c r="F4" s="32" t="s">
        <v>1498</v>
      </c>
      <c r="G4" s="33" t="s">
        <v>18</v>
      </c>
      <c r="H4" s="1" t="s">
        <v>3479</v>
      </c>
      <c r="I4" s="1">
        <v>650</v>
      </c>
      <c r="J4" s="1">
        <v>400</v>
      </c>
      <c r="K4" s="10"/>
      <c r="L4" s="10" t="s">
        <v>248</v>
      </c>
    </row>
    <row r="5" spans="2:12">
      <c r="B5" s="532"/>
      <c r="C5" s="5">
        <v>6</v>
      </c>
      <c r="D5" s="5" t="s">
        <v>1500</v>
      </c>
      <c r="E5" s="6" t="s">
        <v>1497</v>
      </c>
      <c r="F5" s="32" t="s">
        <v>1498</v>
      </c>
      <c r="G5" s="33" t="s">
        <v>18</v>
      </c>
      <c r="H5" s="1" t="s">
        <v>3480</v>
      </c>
      <c r="I5" s="1">
        <v>1500</v>
      </c>
      <c r="J5" s="1">
        <v>800</v>
      </c>
      <c r="K5" s="10"/>
      <c r="L5" s="10" t="s">
        <v>3481</v>
      </c>
    </row>
    <row r="6" spans="2:12" ht="33" customHeight="1">
      <c r="B6" s="31" t="s">
        <v>1502</v>
      </c>
      <c r="C6" s="5">
        <v>2</v>
      </c>
      <c r="D6" s="5" t="s">
        <v>1503</v>
      </c>
      <c r="E6" s="6" t="s">
        <v>1504</v>
      </c>
      <c r="F6" s="32" t="s">
        <v>1505</v>
      </c>
      <c r="G6" s="33" t="s">
        <v>18</v>
      </c>
      <c r="H6" s="1" t="s">
        <v>3482</v>
      </c>
      <c r="I6" s="1">
        <v>950</v>
      </c>
      <c r="J6" s="1">
        <v>500</v>
      </c>
      <c r="K6" s="10"/>
      <c r="L6" s="10" t="s">
        <v>248</v>
      </c>
    </row>
    <row r="7" spans="2:12">
      <c r="B7" s="532" t="s">
        <v>1507</v>
      </c>
      <c r="C7" s="5">
        <v>2</v>
      </c>
      <c r="D7" s="5" t="s">
        <v>1508</v>
      </c>
      <c r="E7" s="6" t="s">
        <v>1509</v>
      </c>
      <c r="F7" s="32" t="s">
        <v>1510</v>
      </c>
      <c r="G7" s="33" t="s">
        <v>18</v>
      </c>
      <c r="H7" s="1" t="s">
        <v>3483</v>
      </c>
      <c r="I7" s="1">
        <v>650</v>
      </c>
      <c r="J7" s="1">
        <v>300</v>
      </c>
      <c r="K7" s="10"/>
      <c r="L7" s="10" t="s">
        <v>3484</v>
      </c>
    </row>
    <row r="8" spans="2:12">
      <c r="B8" s="532"/>
      <c r="C8" s="5">
        <v>3</v>
      </c>
      <c r="D8" s="5" t="s">
        <v>1512</v>
      </c>
      <c r="E8" s="6" t="s">
        <v>1513</v>
      </c>
      <c r="F8" s="32" t="s">
        <v>1514</v>
      </c>
      <c r="G8" s="33" t="s">
        <v>18</v>
      </c>
      <c r="H8" s="1" t="s">
        <v>2831</v>
      </c>
      <c r="I8" s="1">
        <v>1000</v>
      </c>
      <c r="J8" s="1">
        <v>400</v>
      </c>
      <c r="K8" s="10"/>
      <c r="L8" s="10" t="s">
        <v>3485</v>
      </c>
    </row>
    <row r="9" spans="2:12">
      <c r="B9" s="532"/>
      <c r="C9" s="5">
        <v>5</v>
      </c>
      <c r="D9" s="5" t="s">
        <v>1516</v>
      </c>
      <c r="E9" s="6" t="s">
        <v>1509</v>
      </c>
      <c r="F9" s="32" t="s">
        <v>1510</v>
      </c>
      <c r="G9" s="33" t="s">
        <v>18</v>
      </c>
      <c r="H9" s="1" t="s">
        <v>3486</v>
      </c>
      <c r="I9" s="1">
        <v>1000</v>
      </c>
      <c r="J9" s="1">
        <v>400</v>
      </c>
      <c r="K9" s="10"/>
      <c r="L9" s="10" t="s">
        <v>3487</v>
      </c>
    </row>
    <row r="10" spans="2:12">
      <c r="B10" s="532" t="s">
        <v>1518</v>
      </c>
      <c r="C10" s="5">
        <v>3</v>
      </c>
      <c r="D10" s="5" t="s">
        <v>1519</v>
      </c>
      <c r="E10" s="6" t="s">
        <v>1504</v>
      </c>
      <c r="F10" s="32" t="s">
        <v>1505</v>
      </c>
      <c r="G10" s="33" t="s">
        <v>18</v>
      </c>
      <c r="H10" s="1" t="s">
        <v>3488</v>
      </c>
      <c r="I10" s="1">
        <v>650</v>
      </c>
      <c r="J10" s="1">
        <v>600</v>
      </c>
      <c r="K10" s="10"/>
      <c r="L10" s="10" t="s">
        <v>3489</v>
      </c>
    </row>
    <row r="11" spans="2:12">
      <c r="B11" s="532"/>
      <c r="C11" s="5">
        <v>5</v>
      </c>
      <c r="D11" s="5" t="s">
        <v>1521</v>
      </c>
      <c r="E11" s="6" t="s">
        <v>1513</v>
      </c>
      <c r="F11" s="32" t="s">
        <v>1514</v>
      </c>
      <c r="G11" s="33" t="s">
        <v>18</v>
      </c>
      <c r="H11" s="1" t="s">
        <v>3490</v>
      </c>
      <c r="I11" s="1">
        <v>400</v>
      </c>
      <c r="J11" s="1">
        <v>400</v>
      </c>
      <c r="K11" s="10"/>
      <c r="L11" s="10" t="s">
        <v>3491</v>
      </c>
    </row>
  </sheetData>
  <mergeCells count="4">
    <mergeCell ref="B1:L1"/>
    <mergeCell ref="B3:B5"/>
    <mergeCell ref="B7:B9"/>
    <mergeCell ref="B10:B11"/>
  </mergeCells>
  <phoneticPr fontId="39" type="noConversion"/>
  <pageMargins left="0.25" right="0.25" top="0.75" bottom="0.75" header="0.3" footer="0.3"/>
  <pageSetup paperSize="9" orientation="landscape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opLeftCell="A3" workbookViewId="0">
      <selection activeCell="F13" sqref="F13"/>
    </sheetView>
  </sheetViews>
  <sheetFormatPr defaultColWidth="9" defaultRowHeight="13.5"/>
  <cols>
    <col min="2" max="2" width="12.875" style="1" customWidth="1"/>
    <col min="3" max="3" width="5.125" style="1" customWidth="1"/>
    <col min="4" max="4" width="37.625" style="2" customWidth="1"/>
    <col min="5" max="5" width="7.375" style="1" customWidth="1"/>
    <col min="6" max="6" width="11.625" style="1" hidden="1" customWidth="1"/>
    <col min="7" max="7" width="4.625" style="1" hidden="1" customWidth="1"/>
    <col min="8" max="8" width="9.12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3492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>
      <c r="B3" s="533" t="s">
        <v>1524</v>
      </c>
      <c r="C3" s="26">
        <v>1</v>
      </c>
      <c r="D3" s="27" t="s">
        <v>1525</v>
      </c>
      <c r="E3" s="6" t="s">
        <v>1526</v>
      </c>
      <c r="F3" s="26">
        <v>15910851896</v>
      </c>
      <c r="G3" s="493"/>
      <c r="H3" s="1" t="s">
        <v>3493</v>
      </c>
      <c r="I3" s="1">
        <v>1000</v>
      </c>
      <c r="J3" s="1">
        <v>500</v>
      </c>
      <c r="K3" s="10"/>
      <c r="L3" s="10" t="s">
        <v>3494</v>
      </c>
    </row>
    <row r="4" spans="2:12">
      <c r="B4" s="534"/>
      <c r="C4" s="26">
        <v>3</v>
      </c>
      <c r="D4" s="27" t="s">
        <v>1418</v>
      </c>
      <c r="E4" s="6" t="s">
        <v>1526</v>
      </c>
      <c r="F4" s="26">
        <v>15910851896</v>
      </c>
      <c r="G4" s="493"/>
      <c r="H4" s="1" t="s">
        <v>3495</v>
      </c>
      <c r="I4" s="1">
        <v>400</v>
      </c>
      <c r="J4" s="1">
        <v>300</v>
      </c>
      <c r="K4" s="10"/>
      <c r="L4" s="10" t="s">
        <v>3496</v>
      </c>
    </row>
    <row r="5" spans="2:12">
      <c r="B5" s="534"/>
      <c r="C5" s="26">
        <v>3</v>
      </c>
      <c r="D5" s="27" t="s">
        <v>1529</v>
      </c>
      <c r="E5" s="6" t="s">
        <v>1526</v>
      </c>
      <c r="F5" s="26">
        <v>15910851896</v>
      </c>
      <c r="G5" s="493"/>
      <c r="H5" s="1" t="s">
        <v>3497</v>
      </c>
      <c r="I5" s="1">
        <v>500</v>
      </c>
      <c r="J5" s="1">
        <v>300</v>
      </c>
      <c r="K5" s="10"/>
      <c r="L5" s="10" t="s">
        <v>3498</v>
      </c>
    </row>
    <row r="6" spans="2:12">
      <c r="B6" s="535"/>
      <c r="C6" s="26">
        <v>4</v>
      </c>
      <c r="D6" s="27" t="s">
        <v>1532</v>
      </c>
      <c r="E6" s="6" t="s">
        <v>1526</v>
      </c>
      <c r="F6" s="26">
        <v>15910851896</v>
      </c>
      <c r="G6" s="493"/>
      <c r="H6" s="1" t="s">
        <v>3178</v>
      </c>
      <c r="I6" s="1">
        <v>1000</v>
      </c>
      <c r="J6" s="29" t="s">
        <v>1533</v>
      </c>
      <c r="K6" s="10"/>
      <c r="L6" s="10" t="s">
        <v>3499</v>
      </c>
    </row>
    <row r="7" spans="2:12">
      <c r="B7" s="536" t="s">
        <v>1534</v>
      </c>
      <c r="C7" s="26">
        <v>1</v>
      </c>
      <c r="D7" s="27" t="s">
        <v>1535</v>
      </c>
      <c r="E7" s="6" t="s">
        <v>1536</v>
      </c>
      <c r="F7" s="26">
        <v>15210106691</v>
      </c>
      <c r="G7" s="493"/>
      <c r="H7" s="1" t="s">
        <v>3178</v>
      </c>
      <c r="I7" s="1">
        <v>1800</v>
      </c>
      <c r="J7" s="29" t="s">
        <v>1537</v>
      </c>
      <c r="K7" s="10"/>
      <c r="L7" s="10" t="s">
        <v>82</v>
      </c>
    </row>
    <row r="8" spans="2:12">
      <c r="B8" s="536"/>
      <c r="C8" s="26">
        <v>2</v>
      </c>
      <c r="D8" s="27" t="s">
        <v>1538</v>
      </c>
      <c r="E8" s="6" t="s">
        <v>1536</v>
      </c>
      <c r="F8" s="26">
        <v>15210106691</v>
      </c>
      <c r="G8" s="493"/>
      <c r="H8" s="1" t="s">
        <v>3500</v>
      </c>
      <c r="I8" s="1">
        <v>650</v>
      </c>
      <c r="J8" s="1">
        <v>300</v>
      </c>
      <c r="K8" s="10"/>
      <c r="L8" s="10" t="s">
        <v>3501</v>
      </c>
    </row>
    <row r="9" spans="2:12">
      <c r="B9" s="536"/>
      <c r="C9" s="26">
        <v>4</v>
      </c>
      <c r="D9" s="27" t="s">
        <v>1540</v>
      </c>
      <c r="E9" s="6" t="s">
        <v>1536</v>
      </c>
      <c r="F9" s="26">
        <v>15210106691</v>
      </c>
      <c r="G9" s="493"/>
      <c r="H9" s="1" t="s">
        <v>3502</v>
      </c>
      <c r="I9" s="1">
        <v>1000</v>
      </c>
      <c r="J9" s="1">
        <v>400</v>
      </c>
      <c r="K9" s="10"/>
      <c r="L9" s="10" t="s">
        <v>3503</v>
      </c>
    </row>
    <row r="10" spans="2:12">
      <c r="B10" s="536"/>
      <c r="C10" s="26">
        <v>5</v>
      </c>
      <c r="D10" s="27" t="s">
        <v>1542</v>
      </c>
      <c r="E10" s="6" t="s">
        <v>1536</v>
      </c>
      <c r="F10" s="26"/>
      <c r="G10" s="493"/>
      <c r="H10" s="1" t="s">
        <v>3504</v>
      </c>
      <c r="I10" s="1">
        <v>1000</v>
      </c>
      <c r="J10" s="1">
        <v>800</v>
      </c>
      <c r="K10" s="10"/>
      <c r="L10" s="10" t="s">
        <v>3505</v>
      </c>
    </row>
    <row r="11" spans="2:12">
      <c r="B11" s="536"/>
      <c r="C11" s="26">
        <v>4</v>
      </c>
      <c r="D11" s="27" t="s">
        <v>1544</v>
      </c>
      <c r="E11" s="6" t="s">
        <v>1536</v>
      </c>
      <c r="F11" s="26">
        <v>15210106691</v>
      </c>
      <c r="G11" s="493"/>
      <c r="H11" s="1" t="s">
        <v>3178</v>
      </c>
      <c r="I11" s="1">
        <v>1300</v>
      </c>
      <c r="J11" s="1">
        <v>0</v>
      </c>
      <c r="K11" s="10"/>
      <c r="L11" s="10" t="s">
        <v>95</v>
      </c>
    </row>
    <row r="12" spans="2:12">
      <c r="B12" s="536" t="s">
        <v>1545</v>
      </c>
      <c r="C12" s="26">
        <v>2</v>
      </c>
      <c r="D12" s="27" t="s">
        <v>1546</v>
      </c>
      <c r="E12" s="6" t="s">
        <v>1547</v>
      </c>
      <c r="F12" s="26">
        <v>18811473393</v>
      </c>
      <c r="G12" s="493"/>
      <c r="H12" s="1" t="s">
        <v>3506</v>
      </c>
      <c r="I12" s="1">
        <v>800</v>
      </c>
      <c r="J12" s="1">
        <v>300</v>
      </c>
      <c r="K12" s="10"/>
      <c r="L12" s="10" t="s">
        <v>3507</v>
      </c>
    </row>
    <row r="13" spans="2:12">
      <c r="B13" s="536"/>
      <c r="C13" s="26">
        <v>3</v>
      </c>
      <c r="D13" s="27" t="s">
        <v>1549</v>
      </c>
      <c r="E13" s="6" t="s">
        <v>1547</v>
      </c>
      <c r="F13" s="26">
        <v>18811473393</v>
      </c>
      <c r="G13" s="493"/>
      <c r="H13" s="1" t="s">
        <v>3508</v>
      </c>
      <c r="I13" s="1">
        <v>800</v>
      </c>
      <c r="J13" s="1">
        <v>300</v>
      </c>
      <c r="K13" s="10"/>
      <c r="L13" s="30" t="s">
        <v>307</v>
      </c>
    </row>
    <row r="14" spans="2:12">
      <c r="B14" s="536"/>
      <c r="C14" s="26">
        <v>3</v>
      </c>
      <c r="D14" s="27" t="s">
        <v>1551</v>
      </c>
      <c r="E14" s="6" t="s">
        <v>1547</v>
      </c>
      <c r="F14" s="26">
        <v>18811473393</v>
      </c>
      <c r="G14" s="493"/>
      <c r="H14" s="1" t="s">
        <v>3509</v>
      </c>
      <c r="I14" s="1">
        <v>1200</v>
      </c>
      <c r="J14" s="1">
        <v>300</v>
      </c>
      <c r="K14" s="10"/>
      <c r="L14" s="11" t="s">
        <v>421</v>
      </c>
    </row>
    <row r="15" spans="2:12">
      <c r="B15" s="536"/>
      <c r="C15" s="26">
        <v>4</v>
      </c>
      <c r="D15" s="27" t="s">
        <v>1553</v>
      </c>
      <c r="E15" s="6" t="s">
        <v>1547</v>
      </c>
      <c r="F15" s="26">
        <v>18811473393</v>
      </c>
      <c r="G15" s="493"/>
      <c r="H15" s="1" t="s">
        <v>3178</v>
      </c>
      <c r="I15" s="1">
        <v>800</v>
      </c>
      <c r="J15" s="1">
        <v>0</v>
      </c>
      <c r="K15" s="10"/>
      <c r="L15" s="10" t="s">
        <v>3510</v>
      </c>
    </row>
    <row r="16" spans="2:12">
      <c r="B16" s="536" t="s">
        <v>1554</v>
      </c>
      <c r="C16" s="26">
        <v>1</v>
      </c>
      <c r="D16" s="27" t="s">
        <v>1555</v>
      </c>
      <c r="E16" s="6" t="s">
        <v>1556</v>
      </c>
      <c r="F16" s="26">
        <v>18813140146</v>
      </c>
      <c r="G16" s="493"/>
      <c r="H16" s="1" t="s">
        <v>3178</v>
      </c>
      <c r="I16" s="1">
        <v>1300</v>
      </c>
      <c r="J16" s="1">
        <v>0</v>
      </c>
      <c r="K16" s="10"/>
      <c r="L16" s="10" t="s">
        <v>95</v>
      </c>
    </row>
    <row r="17" spans="2:12">
      <c r="B17" s="536"/>
      <c r="C17" s="26">
        <v>5</v>
      </c>
      <c r="D17" s="27" t="s">
        <v>1557</v>
      </c>
      <c r="E17" s="6" t="s">
        <v>1556</v>
      </c>
      <c r="F17" s="26">
        <v>18813140146</v>
      </c>
      <c r="G17" s="493"/>
      <c r="H17" s="1" t="s">
        <v>3511</v>
      </c>
      <c r="I17" s="1">
        <v>1300</v>
      </c>
      <c r="J17" s="1">
        <v>500</v>
      </c>
      <c r="K17" s="10"/>
      <c r="L17" s="10" t="s">
        <v>3512</v>
      </c>
    </row>
    <row r="18" spans="2:12" ht="33" customHeight="1">
      <c r="B18" s="26" t="s">
        <v>1560</v>
      </c>
      <c r="C18" s="26">
        <v>1</v>
      </c>
      <c r="D18" s="27" t="s">
        <v>1561</v>
      </c>
      <c r="E18" s="6" t="s">
        <v>1562</v>
      </c>
      <c r="F18" s="26">
        <v>13240296466</v>
      </c>
      <c r="G18" s="28"/>
      <c r="H18" s="1" t="s">
        <v>3513</v>
      </c>
      <c r="I18" s="1">
        <v>1000</v>
      </c>
      <c r="J18" s="1">
        <v>600</v>
      </c>
      <c r="K18" s="10"/>
      <c r="L18" s="10" t="s">
        <v>3514</v>
      </c>
    </row>
  </sheetData>
  <mergeCells count="9">
    <mergeCell ref="B1:L1"/>
    <mergeCell ref="B3:B6"/>
    <mergeCell ref="B7:B11"/>
    <mergeCell ref="B12:B15"/>
    <mergeCell ref="B16:B17"/>
    <mergeCell ref="G3:G6"/>
    <mergeCell ref="G7:G11"/>
    <mergeCell ref="G12:G15"/>
    <mergeCell ref="G16:G17"/>
  </mergeCells>
  <phoneticPr fontId="39" type="noConversion"/>
  <pageMargins left="0.25" right="0.25" top="0.75" bottom="0.75" header="0.3" footer="0.3"/>
  <pageSetup paperSize="9" orientation="landscape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F13" sqref="F13"/>
    </sheetView>
  </sheetViews>
  <sheetFormatPr defaultColWidth="9" defaultRowHeight="13.5"/>
  <cols>
    <col min="2" max="2" width="11.125" style="1" customWidth="1"/>
    <col min="3" max="3" width="5.125" style="1" customWidth="1"/>
    <col min="4" max="4" width="39.1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3515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1583</v>
      </c>
      <c r="I2" s="24" t="s">
        <v>10</v>
      </c>
      <c r="J2" s="24" t="s">
        <v>1584</v>
      </c>
      <c r="K2" s="25" t="s">
        <v>12</v>
      </c>
      <c r="L2" s="25" t="s">
        <v>13</v>
      </c>
    </row>
    <row r="3" spans="2:12" ht="22.5">
      <c r="B3" s="537" t="s">
        <v>1565</v>
      </c>
      <c r="C3" s="5">
        <v>3</v>
      </c>
      <c r="D3" s="15" t="s">
        <v>1566</v>
      </c>
      <c r="E3" s="6" t="s">
        <v>1567</v>
      </c>
      <c r="F3" s="16">
        <v>15510493896</v>
      </c>
      <c r="G3" s="494" t="s">
        <v>18</v>
      </c>
      <c r="H3" s="1" t="s">
        <v>3516</v>
      </c>
      <c r="I3" s="1">
        <v>600</v>
      </c>
      <c r="J3" s="1">
        <v>600</v>
      </c>
      <c r="K3" s="10"/>
      <c r="L3" s="10" t="s">
        <v>3517</v>
      </c>
    </row>
    <row r="4" spans="2:12">
      <c r="B4" s="538"/>
      <c r="C4" s="17">
        <v>2</v>
      </c>
      <c r="D4" s="18" t="s">
        <v>322</v>
      </c>
      <c r="E4" s="6" t="s">
        <v>1569</v>
      </c>
      <c r="F4" s="19">
        <v>15201138373</v>
      </c>
      <c r="G4" s="495"/>
      <c r="H4" s="1" t="s">
        <v>3518</v>
      </c>
      <c r="I4" s="1">
        <v>500</v>
      </c>
      <c r="J4" s="1">
        <v>300</v>
      </c>
      <c r="K4" s="10"/>
      <c r="L4" s="11" t="s">
        <v>3519</v>
      </c>
    </row>
    <row r="5" spans="2:12">
      <c r="B5" s="539"/>
      <c r="C5" s="5">
        <v>5</v>
      </c>
      <c r="D5" s="22" t="s">
        <v>1571</v>
      </c>
      <c r="E5" s="6" t="s">
        <v>1567</v>
      </c>
      <c r="F5" s="23">
        <v>15510493896</v>
      </c>
      <c r="G5" s="495"/>
      <c r="H5" s="1" t="s">
        <v>3520</v>
      </c>
      <c r="I5" s="1">
        <v>400</v>
      </c>
      <c r="J5" s="1">
        <v>300</v>
      </c>
      <c r="K5" s="10"/>
      <c r="L5" s="10" t="s">
        <v>3521</v>
      </c>
    </row>
  </sheetData>
  <mergeCells count="3">
    <mergeCell ref="B1:L1"/>
    <mergeCell ref="B3:B5"/>
    <mergeCell ref="G3:G5"/>
  </mergeCells>
  <phoneticPr fontId="39" type="noConversion"/>
  <pageMargins left="0.25" right="0.25" top="0.75" bottom="0.75" header="0.3" footer="0.3"/>
  <pageSetup paperSize="9" orientation="landscape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F13" sqref="F13"/>
    </sheetView>
  </sheetViews>
  <sheetFormatPr defaultColWidth="9" defaultRowHeight="13.5"/>
  <cols>
    <col min="2" max="2" width="12" style="1" customWidth="1"/>
    <col min="3" max="3" width="5.125" style="1" customWidth="1"/>
    <col min="4" max="4" width="32.125" style="2" customWidth="1"/>
    <col min="5" max="5" width="8.625" style="1" customWidth="1"/>
    <col min="6" max="6" width="11.625" style="1" hidden="1" customWidth="1"/>
    <col min="7" max="7" width="4.625" style="1" hidden="1" customWidth="1"/>
    <col min="8" max="8" width="9.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43" t="s">
        <v>3522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2:12">
      <c r="B2" s="537" t="s">
        <v>1574</v>
      </c>
      <c r="C2" s="5">
        <v>2</v>
      </c>
      <c r="D2" s="5" t="s">
        <v>1575</v>
      </c>
      <c r="E2" s="6" t="s">
        <v>1576</v>
      </c>
      <c r="F2" s="7">
        <v>18813149161</v>
      </c>
      <c r="G2" s="496" t="s">
        <v>18</v>
      </c>
      <c r="H2" s="1" t="s">
        <v>3523</v>
      </c>
      <c r="I2" s="1">
        <v>480</v>
      </c>
      <c r="J2" s="1">
        <v>300</v>
      </c>
      <c r="K2" s="10"/>
      <c r="L2" s="10" t="s">
        <v>3524</v>
      </c>
    </row>
    <row r="3" spans="2:12">
      <c r="B3" s="538"/>
      <c r="C3" s="8">
        <v>2</v>
      </c>
      <c r="D3" s="5" t="s">
        <v>1578</v>
      </c>
      <c r="E3" s="6" t="s">
        <v>1576</v>
      </c>
      <c r="F3" s="7">
        <v>18813149161</v>
      </c>
      <c r="G3" s="497"/>
      <c r="H3" s="1" t="s">
        <v>3525</v>
      </c>
      <c r="I3" s="1">
        <v>1280</v>
      </c>
      <c r="J3" s="1">
        <v>500</v>
      </c>
      <c r="K3" s="10"/>
      <c r="L3" s="10" t="s">
        <v>3526</v>
      </c>
    </row>
    <row r="4" spans="2:12">
      <c r="B4" s="540"/>
      <c r="C4" s="5">
        <v>4</v>
      </c>
      <c r="D4" s="5" t="s">
        <v>1580</v>
      </c>
      <c r="E4" s="6" t="s">
        <v>1576</v>
      </c>
      <c r="F4" s="7">
        <v>18813149161</v>
      </c>
      <c r="G4" s="497"/>
      <c r="H4" s="1" t="s">
        <v>3527</v>
      </c>
      <c r="I4" s="1">
        <v>300</v>
      </c>
      <c r="J4" s="1">
        <v>200</v>
      </c>
      <c r="K4" s="10"/>
      <c r="L4" s="10" t="s">
        <v>3528</v>
      </c>
    </row>
    <row r="5" spans="2:12">
      <c r="F5" s="9"/>
      <c r="K5" s="10"/>
      <c r="L5" s="11"/>
    </row>
  </sheetData>
  <mergeCells count="3">
    <mergeCell ref="B1:L1"/>
    <mergeCell ref="B2:B4"/>
    <mergeCell ref="G2:G4"/>
  </mergeCells>
  <phoneticPr fontId="39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95</vt:i4>
      </vt:variant>
      <vt:variant>
        <vt:lpstr>命名范围</vt:lpstr>
      </vt:variant>
      <vt:variant>
        <vt:i4>34</vt:i4>
      </vt:variant>
    </vt:vector>
  </HeadingPairs>
  <TitlesOfParts>
    <vt:vector size="129" baseType="lpstr">
      <vt:lpstr>审批总表</vt:lpstr>
      <vt:lpstr>公示版</vt:lpstr>
      <vt:lpstr>01教育审批</vt:lpstr>
      <vt:lpstr>02哲学审批</vt:lpstr>
      <vt:lpstr>03经管审批</vt:lpstr>
      <vt:lpstr>04法学审批</vt:lpstr>
      <vt:lpstr>05心理审批</vt:lpstr>
      <vt:lpstr>06体育审批</vt:lpstr>
      <vt:lpstr>07文学审批</vt:lpstr>
      <vt:lpstr>08外文审批</vt:lpstr>
      <vt:lpstr>09艺传审批</vt:lpstr>
      <vt:lpstr>10历史审批</vt:lpstr>
      <vt:lpstr>11数科审批</vt:lpstr>
      <vt:lpstr>12物理审批</vt:lpstr>
      <vt:lpstr>13化学审批</vt:lpstr>
      <vt:lpstr>14天文审批</vt:lpstr>
      <vt:lpstr>15地遥审批</vt:lpstr>
      <vt:lpstr>16环境审批</vt:lpstr>
      <vt:lpstr>17资源审批</vt:lpstr>
      <vt:lpstr>18生科审批</vt:lpstr>
      <vt:lpstr>19信科审批</vt:lpstr>
      <vt:lpstr>20马院审批</vt:lpstr>
      <vt:lpstr>21政管审批</vt:lpstr>
      <vt:lpstr>22核科审批</vt:lpstr>
      <vt:lpstr>23汉院审批</vt:lpstr>
      <vt:lpstr>25脑科审批</vt:lpstr>
      <vt:lpstr>24经资审批</vt:lpstr>
      <vt:lpstr>26古籍审批</vt:lpstr>
      <vt:lpstr>27水科审批</vt:lpstr>
      <vt:lpstr>28社发审批</vt:lpstr>
      <vt:lpstr>29减灾审批</vt:lpstr>
      <vt:lpstr>30全球审批</vt:lpstr>
      <vt:lpstr>31系统审批</vt:lpstr>
      <vt:lpstr>32统计审批</vt:lpstr>
      <vt:lpstr>33新闻审批</vt:lpstr>
      <vt:lpstr>34社会审批</vt:lpstr>
      <vt:lpstr>35协同审批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Sheet3</vt:lpstr>
      <vt:lpstr>10历史</vt:lpstr>
      <vt:lpstr>11数科</vt:lpstr>
      <vt:lpstr>12物理</vt:lpstr>
      <vt:lpstr>13化学</vt:lpstr>
      <vt:lpstr>14天文</vt:lpstr>
      <vt:lpstr>15地遥</vt:lpstr>
      <vt:lpstr>16环境</vt:lpstr>
      <vt:lpstr>17资源</vt:lpstr>
      <vt:lpstr>18生科</vt:lpstr>
      <vt:lpstr>19信息</vt:lpstr>
      <vt:lpstr>20政管</vt:lpstr>
      <vt:lpstr>21马院</vt:lpstr>
      <vt:lpstr>22核科</vt:lpstr>
      <vt:lpstr>23汉院</vt:lpstr>
      <vt:lpstr>24经资</vt:lpstr>
      <vt:lpstr>25脑院</vt:lpstr>
      <vt:lpstr>26古籍</vt:lpstr>
      <vt:lpstr>27水科</vt:lpstr>
      <vt:lpstr>28社发</vt:lpstr>
      <vt:lpstr>29减灾</vt:lpstr>
      <vt:lpstr>30全球</vt:lpstr>
      <vt:lpstr>31系统</vt:lpstr>
      <vt:lpstr>32国民核算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'10历史'!Print_Area</vt:lpstr>
      <vt:lpstr>'11'!Print_Area</vt:lpstr>
      <vt:lpstr>'11数科'!Print_Area</vt:lpstr>
      <vt:lpstr>'12物理'!Print_Area</vt:lpstr>
      <vt:lpstr>'13化学'!Print_Area</vt:lpstr>
      <vt:lpstr>'14天文'!Print_Area</vt:lpstr>
      <vt:lpstr>'15地遥'!Print_Area</vt:lpstr>
      <vt:lpstr>'16环境'!Print_Area</vt:lpstr>
      <vt:lpstr>'17资源'!Print_Area</vt:lpstr>
      <vt:lpstr>'18生科'!Print_Area</vt:lpstr>
      <vt:lpstr>'19信息'!Print_Area</vt:lpstr>
      <vt:lpstr>'20政管'!Print_Area</vt:lpstr>
      <vt:lpstr>'21马院'!Print_Area</vt:lpstr>
      <vt:lpstr>'22核科'!Print_Area</vt:lpstr>
      <vt:lpstr>'23汉院'!Print_Area</vt:lpstr>
      <vt:lpstr>'24经资'!Print_Area</vt:lpstr>
      <vt:lpstr>'25脑院'!Print_Area</vt:lpstr>
      <vt:lpstr>'26古籍'!Print_Area</vt:lpstr>
      <vt:lpstr>'27水科'!Print_Area</vt:lpstr>
      <vt:lpstr>'28社发'!Print_Area</vt:lpstr>
      <vt:lpstr>'29减灾'!Print_Area</vt:lpstr>
      <vt:lpstr>'30全球'!Print_Area</vt:lpstr>
      <vt:lpstr>'31系统'!Print_Area</vt:lpstr>
      <vt:lpstr>'32国民核算'!Print_Area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DBC</dc:creator>
  <cp:lastModifiedBy>thinkpad</cp:lastModifiedBy>
  <cp:lastPrinted>2016-01-10T07:25:02Z</cp:lastPrinted>
  <dcterms:created xsi:type="dcterms:W3CDTF">2015-03-23T14:18:00Z</dcterms:created>
  <dcterms:modified xsi:type="dcterms:W3CDTF">2016-01-14T09:41:04Z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  <property fmtid="{D5CDD505-2E9C-101B-9397-08002B2CF9AE}" pid="3" name="KSOReadingLayout">
    <vt:bool>false</vt:bool>
  </property>
</Properties>
</file>