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京师" sheetId="1" r:id="rId1"/>
    <sheet name="Sheet1" sheetId="2" r:id="rId2"/>
  </sheets>
  <calcPr calcId="144525" concurrentCalc="0"/>
</workbook>
</file>

<file path=xl/sharedStrings.xml><?xml version="1.0" encoding="utf-8"?>
<sst xmlns="http://schemas.openxmlformats.org/spreadsheetml/2006/main" count="25">
  <si>
    <t>附件2</t>
  </si>
  <si>
    <t>2016-2017学年励耘学院奖学金评选名额分配表</t>
  </si>
  <si>
    <t>年级</t>
  </si>
  <si>
    <t>数学   （励耘）</t>
  </si>
  <si>
    <t>物理   （励耘）</t>
  </si>
  <si>
    <t>化学  （励耘）</t>
  </si>
  <si>
    <t>生科  （励耘）</t>
  </si>
  <si>
    <t>理科实验班合计</t>
  </si>
  <si>
    <t>理科评审负责院系</t>
  </si>
  <si>
    <t>文学  （励耘）</t>
  </si>
  <si>
    <t>历史  （励耘）</t>
  </si>
  <si>
    <t>哲社  （励耘）</t>
  </si>
  <si>
    <t>文科实验班合计</t>
  </si>
  <si>
    <t>文科评审负责院系</t>
  </si>
  <si>
    <t>2014级学生数</t>
  </si>
  <si>
    <t>数理化生各院系负责</t>
  </si>
  <si>
    <t>文史哲各学院负责</t>
  </si>
  <si>
    <t>京师一等（15%）</t>
  </si>
  <si>
    <t>京师二等（30%）</t>
  </si>
  <si>
    <t>京师三等（30%）</t>
  </si>
  <si>
    <t>三好学生（8%）</t>
  </si>
  <si>
    <t>2015级学生数</t>
  </si>
  <si>
    <t>2016级学生数</t>
  </si>
  <si>
    <t>注：
1、2017年各年级参评人数统计节点为2016年12月31日。2016-2017年度转专业的同学按原所在院系专业排名进行评比。
2、励耘实验班京师奖学金、三好学生评审组织单位安排如下：2014、2015、2016级均由学生所在院系负责，具体安排见上表。</t>
  </si>
  <si>
    <t xml:space="preserve">    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</si>
</sst>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178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i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599993896298105"/>
        <bgColor indexed="27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19" fillId="19" borderId="13" applyNumberFormat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8" fontId="1" fillId="2" borderId="7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178" fontId="1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abSelected="1" workbookViewId="0">
      <selection activeCell="P5" sqref="P5"/>
    </sheetView>
  </sheetViews>
  <sheetFormatPr defaultColWidth="9" defaultRowHeight="13.5"/>
  <cols>
    <col min="1" max="1" width="15.5" style="3" customWidth="1"/>
    <col min="2" max="2" width="9.125" style="3" customWidth="1"/>
    <col min="3" max="4" width="9" style="3"/>
    <col min="5" max="5" width="9.5" style="3" customWidth="1"/>
    <col min="6" max="6" width="9.375" style="3" customWidth="1"/>
    <col min="7" max="7" width="13.25" style="3" customWidth="1"/>
    <col min="8" max="10" width="9" style="3"/>
    <col min="11" max="11" width="10.5" style="3" customWidth="1"/>
    <col min="12" max="12" width="12.375" style="3" customWidth="1"/>
    <col min="13" max="13" width="9" style="3" customWidth="1"/>
    <col min="14" max="14" width="10.125" style="3" customWidth="1"/>
    <col min="15" max="15" width="9.5" style="3" customWidth="1"/>
    <col min="16" max="16" width="20" style="3" customWidth="1"/>
    <col min="17" max="16384" width="9" style="3"/>
  </cols>
  <sheetData>
    <row r="1" spans="1:1">
      <c r="A1" s="4" t="s">
        <v>0</v>
      </c>
    </row>
    <row r="2" ht="2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0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0.1" customHeight="1" spans="1:12">
      <c r="A4" s="8" t="s">
        <v>14</v>
      </c>
      <c r="B4" s="9">
        <v>38</v>
      </c>
      <c r="C4" s="9">
        <v>28</v>
      </c>
      <c r="D4" s="9">
        <v>31</v>
      </c>
      <c r="E4" s="9">
        <v>24</v>
      </c>
      <c r="F4" s="10">
        <f>SUM(B4:E4)</f>
        <v>121</v>
      </c>
      <c r="G4" s="6" t="s">
        <v>15</v>
      </c>
      <c r="H4" s="11">
        <v>33</v>
      </c>
      <c r="I4" s="9">
        <v>9</v>
      </c>
      <c r="J4" s="9">
        <v>10</v>
      </c>
      <c r="K4" s="9">
        <f>SUM(H4:J4)</f>
        <v>52</v>
      </c>
      <c r="L4" s="7" t="s">
        <v>16</v>
      </c>
    </row>
    <row r="5" ht="20.1" customHeight="1" spans="1:12">
      <c r="A5" s="12" t="s">
        <v>17</v>
      </c>
      <c r="B5" s="13">
        <f>B4*15%</f>
        <v>5.7</v>
      </c>
      <c r="C5" s="13">
        <f>C4*15%</f>
        <v>4.2</v>
      </c>
      <c r="D5" s="13">
        <f>D4*15%</f>
        <v>4.65</v>
      </c>
      <c r="E5" s="13">
        <f>E4*15%</f>
        <v>3.6</v>
      </c>
      <c r="F5" s="13">
        <v>19</v>
      </c>
      <c r="G5" s="6"/>
      <c r="H5" s="14">
        <f>H4*15%</f>
        <v>4.95</v>
      </c>
      <c r="I5" s="14">
        <f>I4*15%</f>
        <v>1.35</v>
      </c>
      <c r="J5" s="14">
        <f>J4*15%</f>
        <v>1.5</v>
      </c>
      <c r="K5" s="14">
        <f>K4*15%</f>
        <v>7.8</v>
      </c>
      <c r="L5" s="29"/>
    </row>
    <row r="6" ht="20.1" customHeight="1" spans="1:12">
      <c r="A6" s="12" t="s">
        <v>18</v>
      </c>
      <c r="B6" s="13">
        <f>B4*30%</f>
        <v>11.4</v>
      </c>
      <c r="C6" s="13">
        <f>C4*30%</f>
        <v>8.4</v>
      </c>
      <c r="D6" s="13">
        <f>D4*30%</f>
        <v>9.3</v>
      </c>
      <c r="E6" s="13">
        <f>E4*30%</f>
        <v>7.2</v>
      </c>
      <c r="F6" s="13">
        <v>35</v>
      </c>
      <c r="G6" s="6"/>
      <c r="H6" s="14">
        <f>H4*30%</f>
        <v>9.9</v>
      </c>
      <c r="I6" s="14">
        <f>I4*30%</f>
        <v>2.7</v>
      </c>
      <c r="J6" s="14">
        <f>J4*30%</f>
        <v>3</v>
      </c>
      <c r="K6" s="14">
        <f>K4*30%</f>
        <v>15.6</v>
      </c>
      <c r="L6" s="29"/>
    </row>
    <row r="7" s="2" customFormat="1" ht="20.1" customHeight="1" spans="1:12">
      <c r="A7" s="15" t="s">
        <v>19</v>
      </c>
      <c r="B7" s="13">
        <f>B4*30%</f>
        <v>11.4</v>
      </c>
      <c r="C7" s="13">
        <f>C4*30%</f>
        <v>8.4</v>
      </c>
      <c r="D7" s="13">
        <f>D4*30%</f>
        <v>9.3</v>
      </c>
      <c r="E7" s="13">
        <f>E4*30%</f>
        <v>7.2</v>
      </c>
      <c r="F7" s="13">
        <v>35</v>
      </c>
      <c r="G7" s="6"/>
      <c r="H7" s="14">
        <f>H4*30%</f>
        <v>9.9</v>
      </c>
      <c r="I7" s="14">
        <f>I4*30%</f>
        <v>2.7</v>
      </c>
      <c r="J7" s="14">
        <f>J4*30%</f>
        <v>3</v>
      </c>
      <c r="K7" s="14">
        <f>K4*30%</f>
        <v>15.6</v>
      </c>
      <c r="L7" s="29"/>
    </row>
    <row r="8" ht="20.1" customHeight="1" spans="1:16">
      <c r="A8" s="12" t="s">
        <v>20</v>
      </c>
      <c r="B8" s="16">
        <f>B4*8%</f>
        <v>3.04</v>
      </c>
      <c r="C8" s="16">
        <f>C4*8%</f>
        <v>2.24</v>
      </c>
      <c r="D8" s="16">
        <f>D4*8%</f>
        <v>2.48</v>
      </c>
      <c r="E8" s="16">
        <f>E4*8%</f>
        <v>1.92</v>
      </c>
      <c r="F8" s="16">
        <v>9</v>
      </c>
      <c r="G8" s="6"/>
      <c r="H8" s="17">
        <f>H4*8%</f>
        <v>2.64</v>
      </c>
      <c r="I8" s="17">
        <f>I4*8%</f>
        <v>0.72</v>
      </c>
      <c r="J8" s="17">
        <f>J4*8%</f>
        <v>0.8</v>
      </c>
      <c r="K8" s="17">
        <v>5</v>
      </c>
      <c r="L8" s="30"/>
      <c r="P8" s="31"/>
    </row>
    <row r="9" ht="9.75" customHeight="1" spans="1:16">
      <c r="A9" s="12"/>
      <c r="B9" s="18"/>
      <c r="C9" s="18"/>
      <c r="D9" s="18"/>
      <c r="E9" s="18"/>
      <c r="F9" s="18"/>
      <c r="G9" s="7"/>
      <c r="H9" s="19"/>
      <c r="I9" s="19"/>
      <c r="J9" s="19"/>
      <c r="K9" s="19"/>
      <c r="L9" s="30"/>
      <c r="P9" s="31"/>
    </row>
    <row r="10" s="1" customFormat="1" ht="30" customHeight="1" spans="1:12">
      <c r="A10" s="6" t="s">
        <v>2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7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</row>
    <row r="11" ht="18.75" customHeight="1" spans="1:12">
      <c r="A11" s="8" t="s">
        <v>21</v>
      </c>
      <c r="B11" s="20">
        <v>57</v>
      </c>
      <c r="C11" s="8">
        <v>28</v>
      </c>
      <c r="D11" s="8">
        <v>23</v>
      </c>
      <c r="E11" s="8">
        <v>12</v>
      </c>
      <c r="F11" s="10">
        <f>SUM(B11:E11)</f>
        <v>120</v>
      </c>
      <c r="G11" s="6" t="s">
        <v>15</v>
      </c>
      <c r="H11" s="21">
        <v>35</v>
      </c>
      <c r="I11" s="21">
        <v>11</v>
      </c>
      <c r="J11" s="21">
        <v>15</v>
      </c>
      <c r="K11" s="9">
        <f>SUM(H11:J11)</f>
        <v>61</v>
      </c>
      <c r="L11" s="7" t="s">
        <v>16</v>
      </c>
    </row>
    <row r="12" s="2" customFormat="1" ht="20.1" customHeight="1" spans="1:12">
      <c r="A12" s="12" t="s">
        <v>17</v>
      </c>
      <c r="B12" s="14">
        <f>B11*15%</f>
        <v>8.55</v>
      </c>
      <c r="C12" s="14">
        <f>C11*15%</f>
        <v>4.2</v>
      </c>
      <c r="D12" s="14">
        <f>D11*15%</f>
        <v>3.45</v>
      </c>
      <c r="E12" s="14">
        <f>E11*15%</f>
        <v>1.8</v>
      </c>
      <c r="F12" s="14">
        <v>18</v>
      </c>
      <c r="G12" s="6"/>
      <c r="H12" s="14">
        <f>H11*15%</f>
        <v>5.25</v>
      </c>
      <c r="I12" s="14">
        <f>I11*15%</f>
        <v>1.65</v>
      </c>
      <c r="J12" s="14">
        <f>J11*15%</f>
        <v>2.25</v>
      </c>
      <c r="K12" s="14">
        <f>K11*15%</f>
        <v>9.15</v>
      </c>
      <c r="L12" s="29"/>
    </row>
    <row r="13" ht="20.1" customHeight="1" spans="1:12">
      <c r="A13" s="12" t="s">
        <v>18</v>
      </c>
      <c r="B13" s="14">
        <f>B11*30%</f>
        <v>17.1</v>
      </c>
      <c r="C13" s="14">
        <f>C11*30%</f>
        <v>8.4</v>
      </c>
      <c r="D13" s="14">
        <f>D11*30%</f>
        <v>6.9</v>
      </c>
      <c r="E13" s="14">
        <f>E11*30%</f>
        <v>3.6</v>
      </c>
      <c r="F13" s="14">
        <f>F11*30%</f>
        <v>36</v>
      </c>
      <c r="G13" s="6"/>
      <c r="H13" s="17">
        <f>H11*30%</f>
        <v>10.5</v>
      </c>
      <c r="I13" s="14">
        <f>I11*30%</f>
        <v>3.3</v>
      </c>
      <c r="J13" s="14">
        <f>J11*30%</f>
        <v>4.5</v>
      </c>
      <c r="K13" s="14">
        <v>19</v>
      </c>
      <c r="L13" s="29"/>
    </row>
    <row r="14" ht="20.1" customHeight="1" spans="1:16">
      <c r="A14" s="12" t="s">
        <v>19</v>
      </c>
      <c r="B14" s="14">
        <f>B11*30%</f>
        <v>17.1</v>
      </c>
      <c r="C14" s="14">
        <f>C11*30%</f>
        <v>8.4</v>
      </c>
      <c r="D14" s="14">
        <f>D11*30%</f>
        <v>6.9</v>
      </c>
      <c r="E14" s="14">
        <f>E11*30%</f>
        <v>3.6</v>
      </c>
      <c r="F14" s="14">
        <f>F11*30%</f>
        <v>36</v>
      </c>
      <c r="G14" s="22"/>
      <c r="H14" s="23">
        <f>H11*30%</f>
        <v>10.5</v>
      </c>
      <c r="I14" s="17">
        <f>I11*30%</f>
        <v>3.3</v>
      </c>
      <c r="J14" s="17">
        <f>J11*30%</f>
        <v>4.5</v>
      </c>
      <c r="K14" s="17">
        <v>19</v>
      </c>
      <c r="L14" s="29"/>
      <c r="P14" s="1"/>
    </row>
    <row r="15" ht="20.1" customHeight="1" spans="1:16">
      <c r="A15" s="12" t="s">
        <v>20</v>
      </c>
      <c r="B15" s="14">
        <f>B11*8%</f>
        <v>4.56</v>
      </c>
      <c r="C15" s="14">
        <f>C11*8%</f>
        <v>2.24</v>
      </c>
      <c r="D15" s="14">
        <f>D11*8%</f>
        <v>1.84</v>
      </c>
      <c r="E15" s="14">
        <f>E11*8%</f>
        <v>0.96</v>
      </c>
      <c r="F15" s="14">
        <v>10</v>
      </c>
      <c r="G15" s="22"/>
      <c r="H15" s="23">
        <f t="shared" ref="H15:K15" si="0">H11*8%</f>
        <v>2.8</v>
      </c>
      <c r="I15" s="14">
        <f t="shared" si="0"/>
        <v>0.88</v>
      </c>
      <c r="J15" s="23">
        <f t="shared" si="0"/>
        <v>1.2</v>
      </c>
      <c r="K15" s="23">
        <f t="shared" si="0"/>
        <v>4.88</v>
      </c>
      <c r="L15" s="32"/>
      <c r="P15" s="1"/>
    </row>
    <row r="16" ht="9.75" customHeight="1" spans="1:16">
      <c r="A16" s="12"/>
      <c r="B16" s="14"/>
      <c r="C16" s="14"/>
      <c r="D16" s="14"/>
      <c r="E16" s="14"/>
      <c r="F16" s="14"/>
      <c r="G16" s="24"/>
      <c r="H16" s="23"/>
      <c r="I16" s="14"/>
      <c r="J16" s="23"/>
      <c r="K16" s="23"/>
      <c r="L16" s="32"/>
      <c r="P16" s="1"/>
    </row>
    <row r="17" s="1" customFormat="1" ht="30" customHeight="1" spans="1:12">
      <c r="A17" s="6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7" t="s">
        <v>8</v>
      </c>
      <c r="H17" s="6" t="s">
        <v>9</v>
      </c>
      <c r="I17" s="6" t="s">
        <v>10</v>
      </c>
      <c r="J17" s="6" t="s">
        <v>11</v>
      </c>
      <c r="K17" s="6" t="s">
        <v>12</v>
      </c>
      <c r="L17" s="6" t="s">
        <v>13</v>
      </c>
    </row>
    <row r="18" ht="18.75" customHeight="1" spans="1:12">
      <c r="A18" s="8" t="s">
        <v>22</v>
      </c>
      <c r="B18" s="25">
        <v>46</v>
      </c>
      <c r="C18" s="25">
        <v>9</v>
      </c>
      <c r="D18" s="25">
        <v>9</v>
      </c>
      <c r="E18" s="25">
        <v>5</v>
      </c>
      <c r="F18" s="10">
        <f>SUM(B18:E18)</f>
        <v>69</v>
      </c>
      <c r="G18" s="6" t="s">
        <v>15</v>
      </c>
      <c r="H18" s="25">
        <v>25</v>
      </c>
      <c r="I18" s="25">
        <v>12</v>
      </c>
      <c r="J18" s="25">
        <v>6</v>
      </c>
      <c r="K18" s="9">
        <f>SUM(H18:J18)</f>
        <v>43</v>
      </c>
      <c r="L18" s="7" t="s">
        <v>16</v>
      </c>
    </row>
    <row r="19" s="2" customFormat="1" ht="20.1" customHeight="1" spans="1:12">
      <c r="A19" s="12" t="s">
        <v>17</v>
      </c>
      <c r="B19" s="26">
        <f t="shared" ref="B19:F19" si="1">B18*15%</f>
        <v>6.9</v>
      </c>
      <c r="C19" s="26">
        <f t="shared" si="1"/>
        <v>1.35</v>
      </c>
      <c r="D19" s="26">
        <f t="shared" si="1"/>
        <v>1.35</v>
      </c>
      <c r="E19" s="26">
        <f t="shared" si="1"/>
        <v>0.75</v>
      </c>
      <c r="F19" s="26">
        <f t="shared" si="1"/>
        <v>10.35</v>
      </c>
      <c r="G19" s="6"/>
      <c r="H19" s="13">
        <f>H18*0.15</f>
        <v>3.75</v>
      </c>
      <c r="I19" s="13">
        <f t="shared" ref="I19:J19" si="2">I18*0.15</f>
        <v>1.8</v>
      </c>
      <c r="J19" s="13">
        <f t="shared" si="2"/>
        <v>0.9</v>
      </c>
      <c r="K19" s="26">
        <v>7</v>
      </c>
      <c r="L19" s="29"/>
    </row>
    <row r="20" ht="20.1" customHeight="1" spans="1:12">
      <c r="A20" s="12" t="s">
        <v>18</v>
      </c>
      <c r="B20" s="26">
        <f t="shared" ref="B20:E20" si="3">B18*30%</f>
        <v>13.8</v>
      </c>
      <c r="C20" s="26">
        <f t="shared" si="3"/>
        <v>2.7</v>
      </c>
      <c r="D20" s="26">
        <f t="shared" si="3"/>
        <v>2.7</v>
      </c>
      <c r="E20" s="26">
        <f t="shared" si="3"/>
        <v>1.5</v>
      </c>
      <c r="F20" s="26">
        <v>22</v>
      </c>
      <c r="G20" s="6"/>
      <c r="H20" s="13">
        <f>H18*0.3</f>
        <v>7.5</v>
      </c>
      <c r="I20" s="13">
        <f t="shared" ref="I20:J20" si="4">I18*0.3</f>
        <v>3.6</v>
      </c>
      <c r="J20" s="13">
        <f t="shared" si="4"/>
        <v>1.8</v>
      </c>
      <c r="K20" s="26">
        <v>14</v>
      </c>
      <c r="L20" s="29"/>
    </row>
    <row r="21" ht="20.1" customHeight="1" spans="1:16">
      <c r="A21" s="12" t="s">
        <v>19</v>
      </c>
      <c r="B21" s="26">
        <f t="shared" ref="B21:E21" si="5">B18*30%</f>
        <v>13.8</v>
      </c>
      <c r="C21" s="26">
        <f t="shared" si="5"/>
        <v>2.7</v>
      </c>
      <c r="D21" s="26">
        <f t="shared" si="5"/>
        <v>2.7</v>
      </c>
      <c r="E21" s="26">
        <f t="shared" si="5"/>
        <v>1.5</v>
      </c>
      <c r="F21" s="26">
        <v>22</v>
      </c>
      <c r="G21" s="22"/>
      <c r="H21" s="13">
        <f>H18*0.3</f>
        <v>7.5</v>
      </c>
      <c r="I21" s="13">
        <f t="shared" ref="I21:J21" si="6">I18*0.3</f>
        <v>3.6</v>
      </c>
      <c r="J21" s="13">
        <f t="shared" si="6"/>
        <v>1.8</v>
      </c>
      <c r="K21" s="16">
        <v>14</v>
      </c>
      <c r="L21" s="29"/>
      <c r="P21" s="1"/>
    </row>
    <row r="22" ht="20.1" customHeight="1" spans="1:16">
      <c r="A22" s="12" t="s">
        <v>20</v>
      </c>
      <c r="B22" s="26">
        <f t="shared" ref="B22:F22" si="7">B18*8%</f>
        <v>3.68</v>
      </c>
      <c r="C22" s="26">
        <f t="shared" si="7"/>
        <v>0.72</v>
      </c>
      <c r="D22" s="26">
        <f t="shared" si="7"/>
        <v>0.72</v>
      </c>
      <c r="E22" s="26">
        <f t="shared" si="7"/>
        <v>0.4</v>
      </c>
      <c r="F22" s="26">
        <f t="shared" si="7"/>
        <v>5.52</v>
      </c>
      <c r="G22" s="22"/>
      <c r="H22" s="13">
        <f>H18*0.08</f>
        <v>2</v>
      </c>
      <c r="I22" s="13">
        <f t="shared" ref="I22:J22" si="8">I18*0.08</f>
        <v>0.96</v>
      </c>
      <c r="J22" s="13">
        <f t="shared" si="8"/>
        <v>0.48</v>
      </c>
      <c r="K22" s="13">
        <f>K18*8%</f>
        <v>3.44</v>
      </c>
      <c r="L22" s="30"/>
      <c r="P22" s="1"/>
    </row>
    <row r="23" ht="51.75" customHeight="1" spans="1:19">
      <c r="A23" s="27" t="s">
        <v>23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33"/>
      <c r="N23" s="33"/>
      <c r="O23" s="33"/>
      <c r="P23" s="33"/>
      <c r="Q23" s="33"/>
      <c r="R23" s="33"/>
      <c r="S23" s="33"/>
    </row>
    <row r="24" ht="19.5" customHeight="1" spans="1:19">
      <c r="A24" s="28" t="s">
        <v>24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4"/>
      <c r="Q24" s="34"/>
      <c r="R24" s="34"/>
      <c r="S24" s="33"/>
    </row>
    <row r="25" ht="27.75" customHeight="1"/>
    <row r="34" ht="30" customHeight="1"/>
    <row r="36" ht="24.95" customHeight="1"/>
    <row r="37" ht="24.95" customHeight="1"/>
    <row r="38" ht="24.95" customHeight="1"/>
    <row r="39" ht="24.95" customHeight="1"/>
    <row r="40" ht="30" customHeight="1"/>
    <row r="42" ht="24.95" customHeight="1"/>
    <row r="43" ht="24.95" customHeight="1"/>
    <row r="44" ht="24.95" customHeight="1"/>
    <row r="45" ht="24.95" customHeight="1"/>
    <row r="46" ht="30" customHeight="1"/>
    <row r="48" ht="24.95" customHeight="1"/>
    <row r="49" ht="24.95" customHeight="1"/>
    <row r="50" ht="24.95" customHeight="1"/>
    <row r="51" ht="32.1" customHeight="1"/>
  </sheetData>
  <mergeCells count="9">
    <mergeCell ref="A2:L2"/>
    <mergeCell ref="A23:L23"/>
    <mergeCell ref="A24:O24"/>
    <mergeCell ref="G4:G8"/>
    <mergeCell ref="G11:G15"/>
    <mergeCell ref="G18:G22"/>
    <mergeCell ref="L4:L8"/>
    <mergeCell ref="L11:L15"/>
    <mergeCell ref="L18:L2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京师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李婷婷</cp:lastModifiedBy>
  <dcterms:created xsi:type="dcterms:W3CDTF">2016-09-21T05:43:00Z</dcterms:created>
  <cp:lastPrinted>2016-09-21T08:21:00Z</cp:lastPrinted>
  <dcterms:modified xsi:type="dcterms:W3CDTF">2017-09-25T02:12:41Z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